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359" documentId="13_ncr:1_{F6CB121F-512D-4AA6-A0C1-0FB36C537598}" xr6:coauthVersionLast="47" xr6:coauthVersionMax="47" xr10:uidLastSave="{DE48445A-E045-4D20-9C97-E3850F6810B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5" l="1"/>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 i="5"/>
  <c r="G5" i="5"/>
  <c r="I5" i="5"/>
  <c r="J5" i="5"/>
  <c r="L5" i="5"/>
  <c r="B6" i="5"/>
  <c r="G6" i="5"/>
  <c r="I6" i="5"/>
  <c r="J6" i="5"/>
  <c r="L6" i="5"/>
  <c r="B7" i="5"/>
  <c r="G7" i="5"/>
  <c r="I7" i="5"/>
  <c r="J7" i="5"/>
  <c r="L7" i="5"/>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G2" i="6"/>
  <c r="G3" i="6"/>
  <c r="G4" i="6"/>
  <c r="G5" i="6"/>
  <c r="G6" i="6"/>
  <c r="G7" i="6"/>
  <c r="G8" i="6"/>
  <c r="G9" i="6"/>
  <c r="G10" i="6"/>
  <c r="G11" i="6"/>
  <c r="G12" i="6"/>
  <c r="G13" i="6"/>
  <c r="G14" i="6"/>
  <c r="G15" i="6"/>
  <c r="G16" i="6"/>
  <c r="G17"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alcChain>
</file>

<file path=xl/sharedStrings.xml><?xml version="1.0" encoding="utf-8"?>
<sst xmlns="http://schemas.openxmlformats.org/spreadsheetml/2006/main" count="179028" uniqueCount="39106">
  <si>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</si>
  <si>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</si>
  <si>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</si>
  <si>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</si>
  <si>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</si>
  <si>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</si>
  <si>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</si>
  <si>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</si>
  <si>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</si>
  <si>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</si>
  <si>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</si>
  <si>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</si>
  <si>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</si>
  <si>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</si>
  <si>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</si>
  <si>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</si>
  <si>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</si>
  <si>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</si>
  <si>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</si>
  <si>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</si>
  <si>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</si>
  <si>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</si>
  <si>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</si>
  <si>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</si>
  <si>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</si>
  <si>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</si>
  <si>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</si>
  <si>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</si>
  <si>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</si>
  <si>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</si>
  <si>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</si>
  <si>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</si>
  <si>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</si>
  <si>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</si>
  <si>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</si>
  <si>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</si>
  <si>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</si>
  <si>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</si>
  <si>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</si>
  <si>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</si>
  <si>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</si>
  <si>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</si>
  <si>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</si>
  <si>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</si>
  <si>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</si>
  <si>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</si>
  <si>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</si>
  <si>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</si>
  <si>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</si>
  <si>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</si>
  <si>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</si>
  <si>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</si>
  <si>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</si>
  <si>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</si>
  <si>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</si>
  <si>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</si>
  <si>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</si>
  <si>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</si>
  <si>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</si>
  <si>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</si>
  <si>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</si>
  <si>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</si>
  <si>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</si>
  <si>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</si>
  <si>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</si>
  <si>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</si>
  <si>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</si>
  <si>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</si>
  <si>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</si>
  <si>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</si>
  <si>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</si>
  <si>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</si>
  <si>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</si>
  <si>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</si>
  <si>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</si>
  <si>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</si>
  <si>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</si>
  <si>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</si>
  <si>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</si>
  <si>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</si>
  <si>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</si>
  <si>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</si>
  <si>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</si>
  <si>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</si>
  <si>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</si>
  <si>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</si>
  <si>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</si>
  <si>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</si>
  <si>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</si>
  <si>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</si>
  <si>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</si>
  <si>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</si>
  <si>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</si>
  <si>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</si>
  <si>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</si>
  <si>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</si>
  <si>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</si>
  <si>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</si>
  <si>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</si>
  <si>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</si>
  <si>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</si>
  <si>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</si>
  <si>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</si>
  <si>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</si>
  <si>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</si>
  <si>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</si>
  <si>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</si>
  <si>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</si>
  <si>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</si>
  <si>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</si>
  <si>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</si>
  <si>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</si>
  <si>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</si>
  <si>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</si>
  <si>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</si>
  <si>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</si>
  <si>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</si>
  <si>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</si>
  <si>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</si>
  <si>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</si>
  <si>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</si>
  <si>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</si>
  <si>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</si>
  <si>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</si>
  <si>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</si>
  <si>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</si>
  <si>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</si>
  <si>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</si>
  <si>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</si>
  <si>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</si>
  <si>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</si>
  <si>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</si>
  <si>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</si>
  <si>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</si>
  <si>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</si>
  <si>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</si>
  <si>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</si>
  <si>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</si>
  <si>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</si>
  <si>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</si>
  <si>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</si>
  <si>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</si>
  <si>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</si>
  <si>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</si>
  <si>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</si>
  <si>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</si>
  <si>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</si>
  <si>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</si>
  <si>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</si>
  <si>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</si>
  <si>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</si>
  <si>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</si>
  <si>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</si>
  <si>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</si>
  <si>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</si>
  <si>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</si>
  <si>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</si>
  <si>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</si>
  <si>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</si>
  <si>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</si>
  <si>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</si>
  <si>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</si>
  <si>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</si>
  <si>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</si>
  <si>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</si>
  <si>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</si>
  <si>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</si>
  <si>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</si>
  <si>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</si>
  <si>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</si>
  <si>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</si>
  <si>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</si>
  <si>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</si>
  <si>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</si>
  <si>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</si>
  <si>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</si>
  <si>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</si>
  <si>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</si>
  <si>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</si>
  <si>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</si>
  <si>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</si>
  <si>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</si>
  <si>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</si>
  <si>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</si>
  <si>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</si>
  <si>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</si>
  <si>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</si>
  <si>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</si>
  <si>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</si>
  <si>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</si>
  <si>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</si>
  <si>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</si>
  <si>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</si>
  <si>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</si>
  <si>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</si>
  <si>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</si>
  <si>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</si>
  <si>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</si>
  <si>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</si>
  <si>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</si>
  <si>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</si>
  <si>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</si>
  <si>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</si>
  <si>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</si>
  <si>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</si>
  <si>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</si>
  <si>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</si>
  <si>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</si>
  <si>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</si>
  <si>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</si>
  <si>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</si>
  <si>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</si>
  <si>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</si>
  <si>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</si>
  <si>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</si>
  <si>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</si>
  <si>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</si>
  <si>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</si>
  <si>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</si>
  <si>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</si>
  <si>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</si>
  <si>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</si>
  <si>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</si>
  <si>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</si>
  <si>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</si>
  <si>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</si>
  <si>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</si>
  <si>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</si>
  <si>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</si>
  <si>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</si>
  <si>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</si>
  <si>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</si>
  <si>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</si>
  <si>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</si>
  <si>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</si>
  <si>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</si>
  <si>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</si>
  <si>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</si>
  <si>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</si>
  <si>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</si>
  <si>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</si>
  <si>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</si>
  <si>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</si>
  <si>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</si>
  <si>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</si>
  <si>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</si>
  <si>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</si>
  <si>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</si>
  <si>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</si>
  <si>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</si>
  <si>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</si>
  <si>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</si>
  <si>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</si>
  <si>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</si>
  <si>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</si>
  <si>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</si>
  <si>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</si>
  <si>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</si>
  <si>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</si>
  <si>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</si>
  <si>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</si>
  <si>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</si>
  <si>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</si>
  <si>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</si>
  <si>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</si>
  <si>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</si>
  <si>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</si>
  <si>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</si>
  <si>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</si>
  <si>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</si>
  <si>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</si>
  <si>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</si>
  <si>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</si>
  <si>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</si>
  <si>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</si>
  <si>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</si>
  <si>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</si>
  <si>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</si>
  <si>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</si>
  <si>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</si>
  <si>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</si>
  <si>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</si>
  <si>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</si>
  <si>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</si>
  <si>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</si>
  <si>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</si>
  <si>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</si>
  <si>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</si>
  <si>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</si>
  <si>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</si>
  <si>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</si>
  <si>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</si>
  <si>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</si>
  <si>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</si>
  <si>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</si>
  <si>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</si>
  <si>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</si>
  <si>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</si>
  <si>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</si>
  <si>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</si>
  <si>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</si>
  <si>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</si>
  <si>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</si>
  <si>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</si>
  <si>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</si>
  <si>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</si>
  <si>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</si>
  <si>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</si>
  <si>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</si>
  <si>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</si>
  <si>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</si>
  <si>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</si>
  <si>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</si>
  <si>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</si>
  <si>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</si>
  <si>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</si>
  <si>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</si>
  <si>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</si>
  <si>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</si>
  <si>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</si>
  <si>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</si>
  <si>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</si>
  <si>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</si>
  <si>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</si>
  <si>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</si>
  <si>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</si>
  <si>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</si>
  <si>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</si>
  <si>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</si>
  <si>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</si>
  <si>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</si>
  <si>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</si>
  <si>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</si>
  <si>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</si>
  <si>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</si>
  <si>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</si>
  <si>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</si>
  <si>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</si>
  <si>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</si>
  <si>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</si>
  <si>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</si>
  <si>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</si>
  <si>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</si>
  <si>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</si>
  <si>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</si>
  <si>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</si>
  <si>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</si>
  <si>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</si>
  <si>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</si>
  <si>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</si>
  <si>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</si>
  <si>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</si>
  <si>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</si>
  <si>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</si>
  <si>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</si>
  <si>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</si>
  <si>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</si>
  <si>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</si>
  <si>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</si>
  <si>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</si>
  <si>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</si>
  <si>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</si>
  <si>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</si>
  <si>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</si>
  <si>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</si>
  <si>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</si>
  <si>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</si>
  <si>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</si>
  <si>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</si>
  <si>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</si>
  <si>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</si>
  <si>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</si>
  <si>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</si>
  <si>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</si>
  <si>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</si>
  <si>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</si>
  <si>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</si>
  <si>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</si>
  <si>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</si>
  <si>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</si>
  <si>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</si>
  <si>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</si>
  <si>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</si>
  <si>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</si>
  <si>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</si>
  <si>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</si>
  <si>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</si>
  <si>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</si>
  <si>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</si>
  <si>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</si>
  <si>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</si>
  <si>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</si>
  <si>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</si>
  <si>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</si>
  <si>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</si>
  <si>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</si>
  <si>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</si>
  <si>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</si>
  <si>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</si>
  <si>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</si>
  <si>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</si>
  <si>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</si>
  <si>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</si>
  <si>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</si>
  <si>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</si>
  <si>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</si>
  <si>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</si>
  <si>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</si>
  <si>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</si>
  <si>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</si>
  <si>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</si>
  <si>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</si>
  <si>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</si>
  <si>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</si>
  <si>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</si>
  <si>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</si>
  <si>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</si>
  <si>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</si>
  <si>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</si>
  <si>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</si>
  <si>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</si>
  <si>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</si>
  <si>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</si>
  <si>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</si>
  <si>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</si>
  <si>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</si>
  <si>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</si>
  <si>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</si>
  <si>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</si>
  <si>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</si>
  <si>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</si>
  <si>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</si>
  <si>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</si>
  <si>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</si>
  <si>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</si>
  <si>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</si>
  <si>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</si>
  <si>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</si>
  <si>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</si>
  <si>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</si>
  <si>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</si>
  <si>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</si>
  <si>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</si>
  <si>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</si>
  <si>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</si>
  <si>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</si>
  <si>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</si>
  <si>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</si>
  <si>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</si>
  <si>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</si>
  <si>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</si>
  <si>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</si>
  <si>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</si>
  <si>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</si>
  <si>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</si>
  <si>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</si>
  <si>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</si>
  <si>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</si>
  <si>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</si>
  <si>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</si>
  <si>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</si>
  <si>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</si>
  <si>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</si>
  <si>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</si>
  <si>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</si>
  <si>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</si>
  <si>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</si>
  <si>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</si>
  <si>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</si>
  <si>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</si>
  <si>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</si>
  <si>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</si>
  <si>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</si>
  <si>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</si>
  <si>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</si>
  <si>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</si>
  <si>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</si>
  <si>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</si>
  <si>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</si>
  <si>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</si>
  <si>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</si>
  <si>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</si>
  <si>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</si>
  <si>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</si>
  <si>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</si>
  <si>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</si>
  <si>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</si>
  <si>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</si>
  <si>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</si>
  <si>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</si>
  <si>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</si>
  <si>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</si>
  <si>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</si>
  <si>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</si>
  <si>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</si>
  <si>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</si>
  <si>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</si>
  <si>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</si>
  <si>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</si>
  <si>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</si>
  <si>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</si>
  <si>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</si>
  <si>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</si>
  <si>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</si>
  <si>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</si>
  <si>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</si>
  <si>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</si>
  <si>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</si>
  <si>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</si>
  <si>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</si>
  <si>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</si>
  <si>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</si>
  <si>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</si>
  <si>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</si>
  <si>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</si>
  <si>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</si>
  <si>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</si>
  <si>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</si>
  <si>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</si>
  <si>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</si>
  <si>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</si>
  <si>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</si>
  <si>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</si>
  <si>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</si>
  <si>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</si>
  <si>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</si>
  <si>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</si>
  <si>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</si>
  <si>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</si>
  <si>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</si>
  <si>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</si>
  <si>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</si>
  <si>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</si>
  <si>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</si>
  <si>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</si>
  <si>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</si>
  <si>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</si>
  <si>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</si>
  <si>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</si>
  <si>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</si>
  <si>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</si>
  <si>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</si>
  <si>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</si>
  <si>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</si>
  <si>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</si>
  <si>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</si>
  <si>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</si>
  <si>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</si>
  <si>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</si>
  <si>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</si>
  <si>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</si>
  <si>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</si>
  <si>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</si>
  <si>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</si>
  <si>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</si>
  <si>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</si>
  <si>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</si>
  <si>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</si>
  <si>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</si>
  <si>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</si>
  <si>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</si>
  <si>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</si>
  <si>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</si>
  <si>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</si>
  <si>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</si>
  <si>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</si>
  <si>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</si>
  <si>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</si>
  <si>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</si>
  <si>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</si>
  <si>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</si>
  <si>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</si>
  <si>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</si>
  <si>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</si>
  <si>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</si>
  <si>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</si>
  <si>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</si>
  <si>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</si>
  <si>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</si>
  <si>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</si>
  <si>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</si>
  <si>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</si>
  <si>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</si>
  <si>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</si>
  <si>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</si>
  <si>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</si>
  <si>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</si>
  <si>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</si>
  <si>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</si>
  <si>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</si>
  <si>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</si>
  <si>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</si>
  <si>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</si>
  <si>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</si>
  <si>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</si>
  <si>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</si>
  <si>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</si>
  <si>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</si>
  <si>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</si>
  <si>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</si>
  <si>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</si>
  <si>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</si>
  <si>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</si>
  <si>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</si>
  <si>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</si>
  <si>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</si>
  <si>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</si>
  <si>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</si>
  <si>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</si>
  <si>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</si>
  <si>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</si>
  <si>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</si>
  <si>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</si>
  <si>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</si>
  <si>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</si>
  <si>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</si>
  <si>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</si>
  <si>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</si>
  <si>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</si>
  <si>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</si>
  <si>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</si>
  <si>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</si>
  <si>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</si>
  <si>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</si>
  <si>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</si>
  <si>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</si>
  <si>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</si>
  <si>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</si>
  <si>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</si>
  <si>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</si>
  <si>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</si>
  <si>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</si>
  <si>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</si>
  <si>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</si>
  <si>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</si>
  <si>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</si>
  <si>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</si>
  <si>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</si>
  <si>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</si>
  <si>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</si>
  <si>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</si>
  <si>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</si>
  <si>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</si>
  <si>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</si>
  <si>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</si>
  <si>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</si>
  <si>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</si>
  <si>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</si>
  <si>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</si>
  <si>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</si>
  <si>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</si>
  <si>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</si>
  <si>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</si>
  <si>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</si>
  <si>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</si>
  <si>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</si>
  <si>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</si>
  <si>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</si>
  <si>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</si>
  <si>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</si>
  <si>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</si>
  <si>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</si>
  <si>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</si>
  <si>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</si>
  <si>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</si>
  <si>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</si>
  <si>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</si>
  <si>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</si>
  <si>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</si>
  <si>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</si>
  <si>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</si>
  <si>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</si>
  <si>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</si>
  <si>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</si>
  <si>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</si>
  <si>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</si>
  <si>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</si>
  <si>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</si>
  <si>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</si>
  <si>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</si>
  <si>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</si>
  <si>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</si>
  <si>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</si>
  <si>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</si>
  <si>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</si>
  <si>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</si>
  <si>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</si>
  <si>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</si>
  <si>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</si>
  <si>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</si>
  <si>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</si>
  <si>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</si>
  <si>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</si>
  <si>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</si>
  <si>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</si>
  <si>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</si>
  <si>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</si>
  <si>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</si>
  <si>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</si>
  <si>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</si>
  <si>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</si>
  <si>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</si>
  <si>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</si>
  <si>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</si>
  <si>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</si>
  <si>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</si>
  <si>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</si>
  <si>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</si>
  <si>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</si>
  <si>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</si>
  <si>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</si>
  <si>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</si>
  <si>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</si>
  <si>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</si>
  <si>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</si>
  <si>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</si>
  <si>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</si>
  <si>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</si>
  <si>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</si>
  <si>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</si>
  <si>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</si>
  <si>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</si>
  <si>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</si>
  <si>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</si>
  <si>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</si>
  <si>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</si>
  <si>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</si>
  <si>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</si>
  <si>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</si>
  <si>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</si>
  <si>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</si>
  <si>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</si>
  <si>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</si>
  <si>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</si>
  <si>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</si>
  <si>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</si>
  <si>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</si>
  <si>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</si>
  <si>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</si>
  <si>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</si>
  <si>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</si>
  <si>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</si>
  <si>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</si>
  <si>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</si>
  <si>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</si>
  <si>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</si>
  <si>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</si>
  <si>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</si>
  <si>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</si>
  <si>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</si>
  <si>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</si>
  <si>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</si>
  <si>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</si>
  <si>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</si>
  <si>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</si>
  <si>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</si>
  <si>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</si>
  <si>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</si>
  <si>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</si>
  <si>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</si>
  <si>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</si>
  <si>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</si>
  <si>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</si>
  <si>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</si>
  <si>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</si>
  <si>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</si>
  <si>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</si>
  <si>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</si>
  <si>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</si>
  <si>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</si>
  <si>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</si>
  <si>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</si>
  <si>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</si>
  <si>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</si>
  <si>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</si>
  <si>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</si>
  <si>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</si>
  <si>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</si>
  <si>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</si>
  <si>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</si>
  <si>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</si>
  <si>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</si>
  <si>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</si>
  <si>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</si>
  <si>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</si>
  <si>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</si>
  <si>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</si>
  <si>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</si>
  <si>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</si>
  <si>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</si>
  <si>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</si>
  <si>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</si>
  <si>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</si>
  <si>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</si>
  <si>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</si>
  <si>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</si>
  <si>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</si>
  <si>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</si>
  <si>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</si>
  <si>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</si>
  <si>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</si>
  <si>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</si>
  <si>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</si>
  <si>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</si>
  <si>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</si>
  <si>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</si>
  <si>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</si>
  <si>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</si>
  <si>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</si>
  <si>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</si>
  <si>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</si>
  <si>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</si>
  <si>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</si>
  <si>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</si>
  <si>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</si>
  <si>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</si>
  <si>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</si>
  <si>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</si>
  <si>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</si>
  <si>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</si>
  <si>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</si>
  <si>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</si>
  <si>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</si>
  <si>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</si>
  <si>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</si>
  <si>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</si>
  <si>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</si>
  <si>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</si>
  <si>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</si>
  <si>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</si>
  <si>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</si>
  <si>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</si>
  <si>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</si>
  <si>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</si>
  <si>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</si>
  <si>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</si>
  <si>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</si>
  <si>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</si>
  <si>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</si>
  <si>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</si>
  <si>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</si>
  <si>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</si>
  <si>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</si>
  <si>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</si>
  <si>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</si>
  <si>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</si>
  <si>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</si>
  <si>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</si>
  <si>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</si>
  <si>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</si>
  <si>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</si>
  <si>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</si>
  <si>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</si>
  <si>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</si>
  <si>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</si>
  <si>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</si>
  <si>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</si>
  <si>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</si>
  <si>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</si>
  <si>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</si>
  <si>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</si>
  <si>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</si>
  <si>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</si>
  <si>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</si>
  <si>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</si>
  <si>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</si>
  <si>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</si>
  <si>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</si>
  <si>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</si>
  <si>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</si>
  <si>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</si>
  <si>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</si>
  <si>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</si>
  <si>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</si>
  <si>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</si>
  <si>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</si>
  <si>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</si>
  <si>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</si>
  <si>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</si>
  <si>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</si>
  <si>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</si>
  <si>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</si>
  <si>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</si>
  <si>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</si>
  <si>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</si>
  <si>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</si>
  <si>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</si>
  <si>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</si>
  <si>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</si>
  <si>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</si>
  <si>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</si>
  <si>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</si>
  <si>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</si>
  <si>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</si>
  <si>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</si>
  <si>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</si>
  <si>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</si>
  <si>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</si>
  <si>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</si>
  <si>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</si>
  <si>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</si>
  <si>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</si>
  <si>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</si>
  <si>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</si>
  <si>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</si>
  <si>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</si>
  <si>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</si>
  <si>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</si>
  <si>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</si>
  <si>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</si>
  <si>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</si>
  <si>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</si>
  <si>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</si>
  <si>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</si>
  <si>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</si>
  <si>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</si>
  <si>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</si>
  <si>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</si>
  <si>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</si>
  <si>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</si>
  <si>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</si>
  <si>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</si>
  <si>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</si>
  <si>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</si>
  <si>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</si>
  <si>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</si>
  <si>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</si>
  <si>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</si>
  <si>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</si>
  <si>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</si>
  <si>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</si>
  <si>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</si>
  <si>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</si>
  <si>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</si>
  <si>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</si>
  <si>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</si>
  <si>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</si>
  <si>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</si>
  <si>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</si>
  <si>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</si>
  <si>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</si>
  <si>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</si>
  <si>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</si>
  <si>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</si>
  <si>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</si>
  <si>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</si>
  <si>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</si>
  <si>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</si>
  <si>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</si>
  <si>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</si>
  <si>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</si>
  <si>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</si>
  <si>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</si>
  <si>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</si>
  <si>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</si>
  <si>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</si>
  <si>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</si>
  <si>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</si>
  <si>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</si>
  <si>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</si>
  <si>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</si>
  <si>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</si>
  <si>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</si>
  <si>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</si>
  <si>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</si>
  <si>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</si>
  <si>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</si>
  <si>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</si>
  <si>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</si>
  <si>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</si>
  <si>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</si>
  <si>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</si>
  <si>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</si>
  <si>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</si>
  <si>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</si>
  <si>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</si>
  <si>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</si>
  <si>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</si>
  <si>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</si>
  <si>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</si>
  <si>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</si>
  <si>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</si>
  <si>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</si>
  <si>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</si>
  <si>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</si>
  <si>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</si>
  <si>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</si>
  <si>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</si>
  <si>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</si>
  <si>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</si>
  <si>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</si>
  <si>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</si>
  <si>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</si>
  <si>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</si>
  <si>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</si>
  <si>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</si>
  <si>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</si>
  <si>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</si>
  <si>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</si>
  <si>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</si>
  <si>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</si>
  <si>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</si>
  <si>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</si>
  <si>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</si>
  <si>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</si>
  <si>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</si>
  <si>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</si>
  <si>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</si>
  <si>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</si>
  <si>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</si>
  <si>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</si>
  <si>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</si>
  <si>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</si>
  <si>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</si>
  <si>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</si>
  <si>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</si>
  <si>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</si>
  <si>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</si>
  <si>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</si>
  <si>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</si>
  <si>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</si>
  <si>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</si>
  <si>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</si>
  <si>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</si>
  <si>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</si>
  <si>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</si>
  <si>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</si>
  <si>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</si>
  <si>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</si>
  <si>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</si>
  <si>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</si>
  <si>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</si>
  <si>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</si>
  <si>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</si>
  <si>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</si>
  <si>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</si>
  <si>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</si>
  <si>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</si>
  <si>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</si>
  <si>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</si>
  <si>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</si>
  <si>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</si>
  <si>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</si>
  <si>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</si>
  <si>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</si>
  <si>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</si>
  <si>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</si>
  <si>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</si>
  <si>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</si>
  <si>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</si>
  <si>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</si>
  <si>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</si>
  <si>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</si>
  <si>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</si>
  <si>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</si>
  <si>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</si>
  <si>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</si>
  <si>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</si>
  <si>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</si>
  <si>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</si>
  <si>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</si>
  <si>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</si>
  <si>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</si>
  <si>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</si>
  <si>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</si>
  <si>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</si>
  <si>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</si>
  <si>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</si>
  <si>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</si>
  <si>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</si>
  <si>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</si>
  <si>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</si>
  <si>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</si>
  <si>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</si>
  <si>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</si>
  <si>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</si>
  <si>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</si>
  <si>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</si>
  <si>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</si>
  <si>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</si>
  <si>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</si>
  <si>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</si>
  <si>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</si>
  <si>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</si>
  <si>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</si>
  <si>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</si>
  <si>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</si>
  <si>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</si>
  <si>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</si>
  <si>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</si>
  <si>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</si>
  <si>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</si>
  <si>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</si>
  <si>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</si>
  <si>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</si>
  <si>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</si>
  <si>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</si>
  <si>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</si>
  <si>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</si>
  <si>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</si>
  <si>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</si>
  <si>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</si>
  <si>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</si>
  <si>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</si>
  <si>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</si>
  <si>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</si>
  <si>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</si>
  <si>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</si>
  <si>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</si>
  <si>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</si>
  <si>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</si>
  <si>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</si>
  <si>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</si>
  <si>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</si>
  <si>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</si>
  <si>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</si>
  <si>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</si>
  <si>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</si>
  <si>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</si>
  <si>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</si>
  <si>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</si>
  <si>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</si>
  <si>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</si>
  <si>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</si>
  <si>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</si>
  <si>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</si>
  <si>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</si>
  <si>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</si>
  <si>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</si>
  <si>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</si>
  <si>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</si>
  <si>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</si>
  <si>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</si>
  <si>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</si>
  <si>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</si>
  <si>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</si>
  <si>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</si>
  <si>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</si>
  <si>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</si>
  <si>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</si>
  <si>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</si>
  <si>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</si>
  <si>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</si>
  <si>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</si>
  <si>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</si>
  <si>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</si>
  <si>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</si>
  <si>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</si>
  <si>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</si>
  <si>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</si>
  <si>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</si>
  <si>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</si>
  <si>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</si>
  <si>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</si>
  <si>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</si>
  <si>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</si>
  <si>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</si>
  <si>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</si>
  <si>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</si>
  <si>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</si>
  <si>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</si>
  <si>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</si>
  <si>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</si>
  <si>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</si>
  <si>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</si>
  <si>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</si>
  <si>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</si>
  <si>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</si>
  <si>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</si>
  <si>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</si>
  <si>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</si>
  <si>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</si>
  <si>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</si>
  <si>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</si>
  <si>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</si>
  <si>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</si>
  <si>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</si>
  <si>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</si>
  <si>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</si>
  <si>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</si>
  <si>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</si>
  <si>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</si>
  <si>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</si>
  <si>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</si>
  <si>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</si>
  <si>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</si>
  <si>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</si>
  <si>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</si>
  <si>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</si>
  <si>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</si>
  <si>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</si>
  <si>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</si>
  <si>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</si>
  <si>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</si>
  <si>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</si>
  <si>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</si>
  <si>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</si>
  <si>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</si>
  <si>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</si>
  <si>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</si>
  <si>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</si>
  <si>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</si>
  <si>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</si>
  <si>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</si>
  <si>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</si>
  <si>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</si>
  <si>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</si>
  <si>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</si>
  <si>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</si>
  <si>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</si>
  <si>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</si>
  <si>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</si>
  <si>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</si>
  <si>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</si>
  <si>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</si>
  <si>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</si>
  <si>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</si>
  <si>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</si>
  <si>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</si>
  <si>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</si>
  <si>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</si>
  <si>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</si>
  <si>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</si>
  <si>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</si>
  <si>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</si>
  <si>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</si>
  <si>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</si>
  <si>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</si>
  <si>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</si>
  <si>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</si>
  <si>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</si>
  <si>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</si>
  <si>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</si>
  <si>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</si>
  <si>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</si>
  <si>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</si>
  <si>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</si>
  <si>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</si>
  <si>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</si>
  <si>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</si>
  <si>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</si>
  <si>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</si>
  <si>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</si>
  <si>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</si>
  <si>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</si>
  <si>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</si>
  <si>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</si>
  <si>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</si>
  <si>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</si>
  <si>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</si>
  <si>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</si>
  <si>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</si>
  <si>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</si>
  <si>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</si>
  <si>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</si>
  <si>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</si>
  <si>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</si>
  <si>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</si>
  <si>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</si>
  <si>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</si>
  <si>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</si>
  <si>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</si>
  <si>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</si>
  <si>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</si>
  <si>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</si>
  <si>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</si>
  <si>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</si>
  <si>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</si>
  <si>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</si>
  <si>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</si>
  <si>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</si>
  <si>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</si>
  <si>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</si>
  <si>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</si>
  <si>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</si>
  <si>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</si>
  <si>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</si>
  <si>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</si>
  <si>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</si>
  <si>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</si>
  <si>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</si>
  <si>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</si>
  <si>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</si>
  <si>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</si>
  <si>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</si>
  <si>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</si>
  <si>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</si>
  <si>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</si>
  <si>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</si>
  <si>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</si>
  <si>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</si>
  <si>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</si>
  <si>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</si>
  <si>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</si>
  <si>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</si>
  <si>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</si>
  <si>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</si>
  <si>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</si>
  <si>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</si>
  <si>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</si>
  <si>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</si>
  <si>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</si>
  <si>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</si>
  <si>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</si>
  <si>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</si>
  <si>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</si>
  <si>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</si>
  <si>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</si>
  <si>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</si>
  <si>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</si>
  <si>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</si>
  <si>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</si>
  <si>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</si>
  <si>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</si>
  <si>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</si>
  <si>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</si>
  <si>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</si>
  <si>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</si>
  <si>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</si>
  <si>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</si>
  <si>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</si>
  <si>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</si>
  <si>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</si>
  <si>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</si>
  <si>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</si>
  <si>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</si>
  <si>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</si>
  <si>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</si>
  <si>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</si>
  <si>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</si>
  <si>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</si>
  <si>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</si>
  <si>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</si>
  <si>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</si>
  <si>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</si>
  <si>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</si>
  <si>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</si>
  <si>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</si>
  <si>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</si>
  <si>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</si>
  <si>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</si>
  <si>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</si>
  <si>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</si>
  <si>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</si>
  <si>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</si>
  <si>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</si>
  <si>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</si>
  <si>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</si>
  <si>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</si>
  <si>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</si>
  <si>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</si>
  <si>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</si>
  <si>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</si>
  <si>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</si>
  <si>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</si>
  <si>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</si>
  <si>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</si>
  <si>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</si>
  <si>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</si>
  <si>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</si>
  <si>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</si>
  <si>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</si>
  <si>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</si>
  <si>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</si>
  <si>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</si>
  <si>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</si>
  <si>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</si>
  <si>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</si>
  <si>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</si>
  <si>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</si>
  <si>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</si>
  <si>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</si>
  <si>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</si>
  <si>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</si>
  <si>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</si>
  <si>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</si>
  <si>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</si>
  <si>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</si>
  <si>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</si>
  <si>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</si>
  <si>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</si>
  <si>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</si>
  <si>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</si>
  <si>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</si>
  <si>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</si>
  <si>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</si>
  <si>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</si>
  <si>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</si>
  <si>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</si>
  <si>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</si>
  <si>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</si>
  <si>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</si>
  <si>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</si>
  <si>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</si>
  <si>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</si>
  <si>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</si>
  <si>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</si>
  <si>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</si>
  <si>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</si>
  <si>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</si>
  <si>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</si>
  <si>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</si>
  <si>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</si>
  <si>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</si>
  <si>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</si>
  <si>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</si>
  <si>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</si>
  <si>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</si>
  <si>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</si>
  <si>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</si>
  <si>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</si>
  <si>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</si>
  <si>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</si>
  <si>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</si>
  <si>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</si>
  <si>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</si>
  <si>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</si>
  <si>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</si>
  <si>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</si>
  <si>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</si>
  <si>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</si>
  <si>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</si>
  <si>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</si>
  <si>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</si>
  <si>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</si>
  <si>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</si>
  <si>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</si>
  <si>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</si>
  <si>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</si>
  <si>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</si>
  <si>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</si>
  <si>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</si>
  <si>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</si>
  <si>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</si>
  <si>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</si>
  <si>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</si>
  <si>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</si>
  <si>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</si>
  <si>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</si>
  <si>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</si>
  <si>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</si>
  <si>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</si>
  <si>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</si>
  <si>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</si>
  <si>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</si>
  <si>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</si>
  <si>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</si>
  <si>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</si>
  <si>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</si>
  <si>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</si>
  <si>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</si>
  <si>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</si>
  <si>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</si>
  <si>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</si>
  <si>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</si>
  <si>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</si>
  <si>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</si>
  <si>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</si>
  <si>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</si>
  <si>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</si>
  <si>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</si>
  <si>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</si>
  <si>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</si>
  <si>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</si>
  <si>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</si>
  <si>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</si>
  <si>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</si>
  <si>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</si>
  <si>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</si>
  <si>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</si>
  <si>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</si>
  <si>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</si>
  <si>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</si>
  <si>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</si>
  <si>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</si>
  <si>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</si>
  <si>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</si>
  <si>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</si>
  <si>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</si>
  <si>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</si>
  <si>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</si>
  <si>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</si>
  <si>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</si>
  <si>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</si>
  <si>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</si>
  <si>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</si>
  <si>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</si>
  <si>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</si>
  <si>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</si>
  <si>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</si>
  <si>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</si>
  <si>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</si>
  <si>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</si>
  <si>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</si>
  <si>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</si>
  <si>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</si>
  <si>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</si>
  <si>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</si>
  <si>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</si>
  <si>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</si>
  <si>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</si>
  <si>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</si>
  <si>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</si>
  <si>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</si>
  <si>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</si>
  <si>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</si>
  <si>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</si>
  <si>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</si>
  <si>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</si>
  <si>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</si>
  <si>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</si>
  <si>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</si>
  <si>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</si>
  <si>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</si>
  <si>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</si>
  <si>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</si>
  <si>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</si>
  <si>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</si>
  <si>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</si>
  <si>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</si>
  <si>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</si>
  <si>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</si>
  <si>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</si>
  <si>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</si>
  <si>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</si>
  <si>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</si>
  <si>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</si>
  <si>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</si>
  <si>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</si>
  <si>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</si>
  <si>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</si>
  <si>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</si>
  <si>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</si>
  <si>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</si>
  <si>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</si>
  <si>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</si>
  <si>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</si>
  <si>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</si>
  <si>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</si>
  <si>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</si>
  <si>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</si>
  <si>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</si>
  <si>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</si>
  <si>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</si>
  <si>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</si>
  <si>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</si>
  <si>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</si>
  <si>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</si>
  <si>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</si>
  <si>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</si>
  <si>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</si>
  <si>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</si>
  <si>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</si>
  <si>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</si>
  <si>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</si>
  <si>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</si>
  <si>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</si>
  <si>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</si>
  <si>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</si>
  <si>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</si>
  <si>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</si>
  <si>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</si>
  <si>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</si>
  <si>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</si>
  <si>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</si>
  <si>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</si>
  <si>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</si>
  <si>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</si>
  <si>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</si>
  <si>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</si>
  <si>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</si>
  <si>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</si>
  <si>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</si>
  <si>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</si>
  <si>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</si>
  <si>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</si>
  <si>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</si>
  <si>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</si>
  <si>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</si>
  <si>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</si>
  <si>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</si>
  <si>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</si>
  <si>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</si>
  <si>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</si>
  <si>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</si>
  <si>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</si>
  <si>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</si>
  <si>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</si>
  <si>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</si>
  <si>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</si>
  <si>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</si>
  <si>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</si>
  <si>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</si>
  <si>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</si>
  <si>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</si>
  <si>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</si>
  <si>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</si>
  <si>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</si>
  <si>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</si>
  <si>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</si>
  <si>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</si>
  <si>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</si>
  <si>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</si>
  <si>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</si>
  <si>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</si>
  <si>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</si>
  <si>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</si>
  <si>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</si>
  <si>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</si>
  <si>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</si>
  <si>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</si>
  <si>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</si>
  <si>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</si>
  <si>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</si>
  <si>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</si>
  <si>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</si>
  <si>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</si>
  <si>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</si>
  <si>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</si>
  <si>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</si>
  <si>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</si>
  <si>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</si>
  <si>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</si>
  <si>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</si>
  <si>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</si>
  <si>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</si>
  <si>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</si>
  <si>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</si>
  <si>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</si>
  <si>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</si>
  <si>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</si>
  <si>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</si>
  <si>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</si>
  <si>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</si>
  <si>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</si>
  <si>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</si>
  <si>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</si>
  <si>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</si>
  <si>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</si>
  <si>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</si>
  <si>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</si>
  <si>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</si>
  <si>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</si>
  <si>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</si>
  <si>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</si>
  <si>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</si>
  <si>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</si>
  <si>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</si>
  <si>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</si>
  <si>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</si>
  <si>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</si>
  <si>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</si>
  <si>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</si>
  <si>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</si>
  <si>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</si>
  <si>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</si>
  <si>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</si>
  <si>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</si>
  <si>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</si>
  <si>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</si>
  <si>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</si>
  <si>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</si>
  <si>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</si>
  <si>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</si>
  <si>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</si>
  <si>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</si>
  <si>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</si>
  <si>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</si>
  <si>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</si>
  <si>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</si>
  <si>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</si>
  <si>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</si>
  <si>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</si>
  <si>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</si>
  <si>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</si>
  <si>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</si>
  <si>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</si>
  <si>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</si>
  <si>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</si>
  <si>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</si>
  <si>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</si>
  <si>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</si>
  <si>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</si>
  <si>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</si>
  <si>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</si>
  <si>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</si>
  <si>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</si>
  <si>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</si>
  <si>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</si>
  <si>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</si>
  <si>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</si>
  <si>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</si>
  <si>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</si>
  <si>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</si>
  <si>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</si>
  <si>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</si>
  <si>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</si>
  <si>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</si>
  <si>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</si>
  <si>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</si>
  <si>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</si>
  <si>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</si>
  <si>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</si>
  <si>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</si>
  <si>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</si>
  <si>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</si>
  <si>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</si>
  <si>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</si>
  <si>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</si>
  <si>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</si>
  <si>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</si>
  <si>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</si>
  <si>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</si>
  <si>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</si>
  <si>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</si>
  <si>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</si>
  <si>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</si>
  <si>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</si>
  <si>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</si>
  <si>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</si>
  <si>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</si>
  <si>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</si>
  <si>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</si>
  <si>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</si>
  <si>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</si>
  <si>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</si>
  <si>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</si>
  <si>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</si>
  <si>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</si>
  <si>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</si>
  <si>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</si>
  <si>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</si>
  <si>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</si>
  <si>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</si>
  <si>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</si>
  <si>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</si>
  <si>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</si>
  <si>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</si>
  <si>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</si>
  <si>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</si>
  <si>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</si>
  <si>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</si>
  <si>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</si>
  <si>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</si>
  <si>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</si>
  <si>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</si>
  <si>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</si>
  <si>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</si>
  <si>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</si>
  <si>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</si>
  <si>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</si>
  <si>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</si>
  <si>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</si>
  <si>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</si>
  <si>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</si>
  <si>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</si>
  <si>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</si>
  <si>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</si>
  <si>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</si>
  <si>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</si>
  <si>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</si>
  <si>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</si>
  <si>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</si>
  <si>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</si>
  <si>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</si>
  <si>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</si>
  <si>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</si>
  <si>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</si>
  <si>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</si>
  <si>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</si>
  <si>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</si>
  <si>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</si>
  <si>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</si>
  <si>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</si>
  <si>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</si>
  <si>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</si>
  <si>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</si>
  <si>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</si>
  <si>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</si>
  <si>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</si>
  <si>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</si>
  <si>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</si>
  <si>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</si>
  <si>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</si>
  <si>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</si>
  <si>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</si>
  <si>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</si>
  <si>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</si>
  <si>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</si>
  <si>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</si>
  <si>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</si>
  <si>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</si>
  <si>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</si>
  <si>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</si>
  <si>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</si>
  <si>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</si>
  <si>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</si>
  <si>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</si>
  <si>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</si>
  <si>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</si>
  <si>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</si>
  <si>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</si>
  <si>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</si>
  <si>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</si>
  <si>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</si>
  <si>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</si>
  <si>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</si>
  <si>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</si>
  <si>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</si>
  <si>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</si>
  <si>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</si>
  <si>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</si>
  <si>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</si>
  <si>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</si>
  <si>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</si>
  <si>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</si>
  <si>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</si>
  <si>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</si>
  <si>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</si>
  <si>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</si>
  <si>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</si>
  <si>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</si>
  <si>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</si>
  <si>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</si>
  <si>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</si>
  <si>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</si>
  <si>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</si>
  <si>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</si>
  <si>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</si>
  <si>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</si>
  <si>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</si>
  <si>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</si>
  <si>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</si>
  <si>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</si>
  <si>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</si>
  <si>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</si>
  <si>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</si>
  <si>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</si>
  <si>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</si>
  <si>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</si>
  <si>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</si>
  <si>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</si>
  <si>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</si>
  <si>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</si>
  <si>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</si>
  <si>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</si>
  <si>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</si>
  <si>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</si>
  <si>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</si>
  <si>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</si>
  <si>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</si>
  <si>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</si>
  <si>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</si>
  <si>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</si>
  <si>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</si>
  <si>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</si>
  <si>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</si>
  <si>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</si>
  <si>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</si>
  <si>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</si>
  <si>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</si>
  <si>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</si>
  <si>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</si>
  <si>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</si>
  <si>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</si>
  <si>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</si>
  <si>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</si>
  <si>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</si>
  <si>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</si>
  <si>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</si>
  <si>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</si>
  <si>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</si>
  <si>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</si>
  <si>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</si>
  <si>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</si>
  <si>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</si>
  <si>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</si>
  <si>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</si>
  <si>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</si>
  <si>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</si>
  <si>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</si>
  <si>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</si>
  <si>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</si>
  <si>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</si>
  <si>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</si>
  <si>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</si>
  <si>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</si>
  <si>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</si>
  <si>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</si>
  <si>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</si>
  <si>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</si>
  <si>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</si>
  <si>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</si>
  <si>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</si>
  <si>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</si>
  <si>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</si>
  <si>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</si>
  <si>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</si>
  <si>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</si>
  <si>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</si>
  <si>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</si>
  <si>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</si>
  <si>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</si>
  <si>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</si>
  <si>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</si>
  <si>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</si>
  <si>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</si>
  <si>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</si>
  <si>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</si>
  <si>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</si>
  <si>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</si>
  <si>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</si>
  <si>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</si>
  <si>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</si>
  <si>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</si>
  <si>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</si>
  <si>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</si>
  <si>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</si>
  <si>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</si>
  <si>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</si>
  <si>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</si>
  <si>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</si>
  <si>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</si>
  <si>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</si>
  <si>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</si>
  <si>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</si>
  <si>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</si>
  <si>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</si>
  <si>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</si>
  <si>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</si>
  <si>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</si>
  <si>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</si>
  <si>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</si>
  <si>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</si>
  <si>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</si>
  <si>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</si>
  <si>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</si>
  <si>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</si>
  <si>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</si>
  <si>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</si>
  <si>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</si>
  <si>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</si>
  <si>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</si>
  <si>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</si>
  <si>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</si>
  <si>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</si>
  <si>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</si>
  <si>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</si>
  <si>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</si>
  <si>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</si>
  <si>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</si>
  <si>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</si>
  <si>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</si>
  <si>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</si>
  <si>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</si>
  <si>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</si>
  <si>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</si>
  <si>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</si>
  <si>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</si>
  <si>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</si>
  <si>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</si>
  <si>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</si>
  <si>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</si>
  <si>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</si>
  <si>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</si>
  <si>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</si>
  <si>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</si>
  <si>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</si>
  <si>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</si>
  <si>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</si>
  <si>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</si>
  <si>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</si>
  <si>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</si>
  <si>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</si>
  <si>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</si>
  <si>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</si>
  <si>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</si>
  <si>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</si>
  <si>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</si>
  <si>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</si>
  <si>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</si>
  <si>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</si>
  <si>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</si>
  <si>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</si>
  <si>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</si>
  <si>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</si>
  <si>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</si>
  <si>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</si>
  <si>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</si>
  <si>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</si>
  <si>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</si>
  <si>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</si>
  <si>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</si>
  <si>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</si>
  <si>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</si>
  <si>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</si>
  <si>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</si>
  <si>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</si>
  <si>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</si>
  <si>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</si>
  <si>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</si>
  <si>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</si>
  <si>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</si>
  <si>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</si>
  <si>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</si>
  <si>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</si>
  <si>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</si>
  <si>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</si>
  <si>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</si>
  <si>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</si>
  <si>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</si>
  <si>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</si>
  <si>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</si>
  <si>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</si>
  <si>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</si>
  <si>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</si>
  <si>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</si>
  <si>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</si>
  <si>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</si>
  <si>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</si>
  <si>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</si>
  <si>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</si>
  <si>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</si>
  <si>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</si>
  <si>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</si>
  <si>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</si>
  <si>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</si>
  <si>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</si>
  <si>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</si>
  <si>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</si>
  <si>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</si>
  <si>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</si>
  <si>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</si>
  <si>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</si>
  <si>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</si>
  <si>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</si>
  <si>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</si>
  <si>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</si>
  <si>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</si>
  <si>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</si>
  <si>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</si>
  <si>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</si>
  <si>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</si>
  <si>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</si>
  <si>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</si>
  <si>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</si>
  <si>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</si>
  <si>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</si>
  <si>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</si>
  <si>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</si>
  <si>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</si>
  <si>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</si>
  <si>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</si>
  <si>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</si>
  <si>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</si>
  <si>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</si>
  <si>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</si>
  <si>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</si>
  <si>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</si>
  <si>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</si>
  <si>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</si>
  <si>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</si>
  <si>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</si>
  <si>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</si>
  <si>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</si>
  <si>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</si>
  <si>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</si>
  <si>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</si>
  <si>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</si>
  <si>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</si>
  <si>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</si>
  <si>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</si>
  <si>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</si>
  <si>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</si>
  <si>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</si>
  <si>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</si>
  <si>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</si>
  <si>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</si>
  <si>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</si>
  <si>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</si>
  <si>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</si>
  <si>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</si>
  <si>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</si>
  <si>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</si>
  <si>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</si>
  <si>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</si>
  <si>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</si>
  <si>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</si>
  <si>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</si>
  <si>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</si>
  <si>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</si>
  <si>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</si>
  <si>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</si>
  <si>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</si>
  <si>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</si>
  <si>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</si>
  <si>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</si>
  <si>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</si>
  <si>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</si>
  <si>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</si>
  <si>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</si>
  <si>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</si>
  <si>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</si>
  <si>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</si>
  <si>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</si>
  <si>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</si>
  <si>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</si>
  <si>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</si>
  <si>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</si>
  <si>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</si>
  <si>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</si>
  <si>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</si>
  <si>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</si>
  <si>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</si>
  <si>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</si>
  <si>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</si>
  <si>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</si>
  <si>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</si>
  <si>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</si>
  <si>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</si>
  <si>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</si>
  <si>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</si>
  <si>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</si>
  <si>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</si>
  <si>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</si>
  <si>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</si>
  <si>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</si>
  <si>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</si>
  <si>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</si>
  <si>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</si>
  <si>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</si>
  <si>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</si>
  <si>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</si>
  <si>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</si>
  <si>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</si>
  <si>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</si>
  <si>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</si>
  <si>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</si>
  <si>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</si>
  <si>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</si>
  <si>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</si>
  <si>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</si>
  <si>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</si>
  <si>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</si>
  <si>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</si>
  <si>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</si>
  <si>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</si>
  <si>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</si>
  <si>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</si>
  <si>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</si>
  <si>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</si>
  <si>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</si>
  <si>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</si>
  <si>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</si>
  <si>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</si>
  <si>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</si>
  <si>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</si>
  <si>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</si>
  <si>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</si>
  <si>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</si>
  <si>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</si>
  <si>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</si>
  <si>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</si>
  <si>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</si>
  <si>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</si>
  <si>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</si>
  <si>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</si>
  <si>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</si>
  <si>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</si>
  <si>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</si>
  <si>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</si>
  <si>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</si>
  <si>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</si>
  <si>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</si>
  <si>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</si>
  <si>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</si>
  <si>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</si>
  <si>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</si>
  <si>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</si>
  <si>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</si>
  <si>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</si>
  <si>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</si>
  <si>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</si>
  <si>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</si>
  <si>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</si>
  <si>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</si>
  <si>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</si>
  <si>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</si>
  <si>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</si>
  <si>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</si>
  <si>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</si>
  <si>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</si>
  <si>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</si>
  <si>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</si>
  <si>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</si>
  <si>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</si>
  <si>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</si>
  <si>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</si>
  <si>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</si>
  <si>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</si>
  <si>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</si>
  <si>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</si>
  <si>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</si>
  <si>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</si>
  <si>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</si>
  <si>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</si>
  <si>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</si>
  <si>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</si>
  <si>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</si>
  <si>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</si>
  <si>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</si>
  <si>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</si>
  <si>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</si>
  <si>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</si>
  <si>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</si>
  <si>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</si>
  <si>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</si>
  <si>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</si>
  <si>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</si>
  <si>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</si>
  <si>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</si>
  <si>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</si>
  <si>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</si>
  <si>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</si>
  <si>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</si>
  <si>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</si>
  <si>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</si>
  <si>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</si>
  <si>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</si>
  <si>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</si>
  <si>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</si>
  <si>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</si>
  <si>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</si>
  <si>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</si>
  <si>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</si>
  <si>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</si>
  <si>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</si>
  <si>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</si>
  <si>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</si>
  <si>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</si>
  <si>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</si>
  <si>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</si>
  <si>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</si>
  <si>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</si>
  <si>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</si>
  <si>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</si>
  <si>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</si>
  <si>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</si>
  <si>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</si>
  <si>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</si>
  <si>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</si>
  <si>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</si>
  <si>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</si>
  <si>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</si>
  <si>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</si>
  <si>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</si>
  <si>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</si>
  <si>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</si>
  <si>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</si>
  <si>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</si>
  <si>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</si>
  <si>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</si>
  <si>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</si>
  <si>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</si>
  <si>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</si>
  <si>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</si>
  <si>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</si>
  <si>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</si>
  <si>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</si>
  <si>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</si>
  <si>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</si>
  <si>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</si>
  <si>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</si>
  <si>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</si>
  <si>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</si>
  <si>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</si>
  <si>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</si>
  <si>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</si>
  <si>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</si>
  <si>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</si>
  <si>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</si>
  <si>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</si>
  <si>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</si>
  <si>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</si>
  <si>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</si>
  <si>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</si>
  <si>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</si>
  <si>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</si>
  <si>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</si>
  <si>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</si>
  <si>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</si>
  <si>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</si>
  <si>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</si>
  <si>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</si>
  <si>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</si>
  <si>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</si>
  <si>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</si>
  <si>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</si>
  <si>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</si>
  <si>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</si>
  <si>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</si>
  <si>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</si>
  <si>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</si>
  <si>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</si>
  <si>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</si>
  <si>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</si>
  <si>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</si>
  <si>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</si>
  <si>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</si>
  <si>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</si>
  <si>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</si>
  <si>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</si>
  <si>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</si>
  <si>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</si>
  <si>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</si>
  <si>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</si>
  <si>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</si>
  <si>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</si>
  <si>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</si>
  <si>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</si>
  <si>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</si>
  <si>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</si>
  <si>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</si>
  <si>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</si>
  <si>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</si>
  <si>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</si>
  <si>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</si>
  <si>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</si>
  <si>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</si>
  <si>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</si>
  <si>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</si>
  <si>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</si>
  <si>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</si>
  <si>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</si>
  <si>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</si>
  <si>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</si>
  <si>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</si>
  <si>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</si>
  <si>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</si>
  <si>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</si>
  <si>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</si>
  <si>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</si>
  <si>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</si>
  <si>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</si>
  <si>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</si>
  <si>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</si>
  <si>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</si>
  <si>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</si>
  <si>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</si>
  <si>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</si>
  <si>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</si>
  <si>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</si>
  <si>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</si>
  <si>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</si>
  <si>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</si>
  <si>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</si>
  <si>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</si>
  <si>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</si>
  <si>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</si>
  <si>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</si>
  <si>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</si>
  <si>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</si>
  <si>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</si>
  <si>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</si>
  <si>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</si>
  <si>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</si>
  <si>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</si>
  <si>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</si>
  <si>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</si>
  <si>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</si>
  <si>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</si>
  <si>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</si>
  <si>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</si>
  <si>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</si>
  <si>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</si>
  <si>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</si>
  <si>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</si>
  <si>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</si>
  <si>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</si>
  <si>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</si>
  <si>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</si>
  <si>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</si>
  <si>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</si>
  <si>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</si>
  <si>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</si>
  <si>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</si>
  <si>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</si>
  <si>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</si>
  <si>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</si>
  <si>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</si>
  <si>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</si>
  <si>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</si>
  <si>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</si>
  <si>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</si>
  <si>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</si>
  <si>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</si>
  <si>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</si>
  <si>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</si>
  <si>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</si>
  <si>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</si>
  <si>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</si>
  <si>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</si>
  <si>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</si>
  <si>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</si>
  <si>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</si>
  <si>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</si>
  <si>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</si>
  <si>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</si>
  <si>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</si>
  <si>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</si>
  <si>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</si>
  <si>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</si>
  <si>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</si>
  <si>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</si>
  <si>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</si>
  <si>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</si>
  <si>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</si>
  <si>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</si>
  <si>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</si>
  <si>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</si>
  <si>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</si>
  <si>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</si>
  <si>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</si>
  <si>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</si>
  <si>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</si>
  <si>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</si>
  <si>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</si>
  <si>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</si>
  <si>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</si>
  <si>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</si>
  <si>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</si>
  <si>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</si>
  <si>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</si>
  <si>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</si>
  <si>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</si>
  <si>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</si>
  <si>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</si>
  <si>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</si>
  <si>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</si>
  <si>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</si>
  <si>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</si>
  <si>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</si>
  <si>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</si>
  <si>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</si>
  <si>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</si>
  <si>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</si>
  <si>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</si>
  <si>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</si>
  <si>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</si>
  <si>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</si>
  <si>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</si>
  <si>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</si>
  <si>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</si>
  <si>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</si>
  <si>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</si>
  <si>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</si>
  <si>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</si>
  <si>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</si>
  <si>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</si>
  <si>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</si>
  <si>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</si>
  <si>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</si>
  <si>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</si>
  <si>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</si>
  <si>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</si>
  <si>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</si>
  <si>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</si>
  <si>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</si>
  <si>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</si>
  <si>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</si>
  <si>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</si>
  <si>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</si>
  <si>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</si>
  <si>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</si>
  <si>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</si>
  <si>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</si>
  <si>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</si>
  <si>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</si>
  <si>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</si>
  <si>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</si>
  <si>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</si>
  <si>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</si>
  <si>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</si>
  <si>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</si>
  <si>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</si>
  <si>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</si>
  <si>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</si>
  <si>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</si>
  <si>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</si>
  <si>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</si>
  <si>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</si>
  <si>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</si>
  <si>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</si>
  <si>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</si>
  <si>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</si>
  <si>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</si>
  <si>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</si>
  <si>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</si>
  <si>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</si>
  <si>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</si>
  <si>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</si>
  <si>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</si>
  <si>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</si>
  <si>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</si>
  <si>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</si>
  <si>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</si>
  <si>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</si>
  <si>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</si>
  <si>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</si>
  <si>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</si>
  <si>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</si>
  <si>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</si>
  <si>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</si>
  <si>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</si>
  <si>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</si>
  <si>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</si>
  <si>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</si>
  <si>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</si>
  <si>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</si>
  <si>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</si>
  <si>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</si>
  <si>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</si>
  <si>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</si>
  <si>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</si>
  <si>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</si>
  <si>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</si>
  <si>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</si>
  <si>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</si>
  <si>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</si>
  <si>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</si>
  <si>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</si>
  <si>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</si>
  <si>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</si>
  <si>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</si>
  <si>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</si>
  <si>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</si>
  <si>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</si>
  <si>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</si>
  <si>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</si>
  <si>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</si>
  <si>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</si>
  <si>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</si>
  <si>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</si>
  <si>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</si>
  <si>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</si>
  <si>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</si>
  <si>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</si>
  <si>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</si>
  <si>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</si>
  <si>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</si>
  <si>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</si>
  <si>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</si>
  <si>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</si>
  <si>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</si>
  <si>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</si>
  <si>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</si>
  <si>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</si>
  <si>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</si>
  <si>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</si>
  <si>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</si>
  <si>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</si>
  <si>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</si>
  <si>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</si>
  <si>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</si>
  <si>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</si>
  <si>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</si>
  <si>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</si>
  <si>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</si>
  <si>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</si>
  <si>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</si>
  <si>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</si>
  <si>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</si>
  <si>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</si>
  <si>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</si>
  <si>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</si>
  <si>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</si>
  <si>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</si>
  <si>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</si>
  <si>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</si>
  <si>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</si>
  <si>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</si>
  <si>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</si>
  <si>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</si>
  <si>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</si>
  <si>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</si>
  <si>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</si>
  <si>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</si>
  <si>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</si>
  <si>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</si>
  <si>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</si>
  <si>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</si>
  <si>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</si>
  <si>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</si>
  <si>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</si>
  <si>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</si>
  <si>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</si>
  <si>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</si>
  <si>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</si>
  <si>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</si>
  <si>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</si>
  <si>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</si>
  <si>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</si>
  <si>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</si>
  <si>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</si>
  <si>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</si>
  <si>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</si>
  <si>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</si>
  <si>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</si>
  <si>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</si>
  <si>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</si>
  <si>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</si>
  <si>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</si>
  <si>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</si>
  <si>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</si>
  <si>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</si>
  <si>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</si>
  <si>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</si>
  <si>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</si>
  <si>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</si>
  <si>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</si>
  <si>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</si>
  <si>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</si>
  <si>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</si>
  <si>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</si>
  <si>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</si>
  <si>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</si>
  <si>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</si>
  <si>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</si>
  <si>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</si>
  <si>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</si>
  <si>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</si>
  <si>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</si>
  <si>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</si>
  <si>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</si>
  <si>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</si>
  <si>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</si>
  <si>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</si>
  <si>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</si>
  <si>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</si>
  <si>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</si>
  <si>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</si>
  <si>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</si>
  <si>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</si>
  <si>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</si>
  <si>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</si>
  <si>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</si>
  <si>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</si>
  <si>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</si>
  <si>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</si>
  <si>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</si>
  <si>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</si>
  <si>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</si>
  <si>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</si>
  <si>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</si>
  <si>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</si>
  <si>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</si>
  <si>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</si>
  <si>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</si>
  <si>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</si>
  <si>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</si>
  <si>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</si>
  <si>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</si>
  <si>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</si>
  <si>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</si>
  <si>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</si>
  <si>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</si>
  <si>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</si>
  <si>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</si>
  <si>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</si>
  <si>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</si>
  <si>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</si>
  <si>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</si>
  <si>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</si>
  <si>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</si>
  <si>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</si>
  <si>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</si>
  <si>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</si>
  <si>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</si>
  <si>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</si>
  <si>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</si>
  <si>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</si>
  <si>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</si>
  <si>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</si>
  <si>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</si>
  <si>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</si>
  <si>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</si>
  <si>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</si>
  <si>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</si>
  <si>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</si>
  <si>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</si>
  <si>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</si>
  <si>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</si>
  <si>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</si>
  <si>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</si>
  <si>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</si>
  <si>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</si>
  <si>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</si>
  <si>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</si>
  <si>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</si>
  <si>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</si>
  <si>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</si>
  <si>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</si>
  <si>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</si>
  <si>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</si>
  <si>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</si>
  <si>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</si>
  <si>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</si>
  <si>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</si>
  <si>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</si>
  <si>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</si>
  <si>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</si>
  <si>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</si>
  <si>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</si>
  <si>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</si>
  <si>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</si>
  <si>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</si>
  <si>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</si>
  <si>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</si>
  <si>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</si>
  <si>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</si>
  <si>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</si>
  <si>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</si>
  <si>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</si>
  <si>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</si>
  <si>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</si>
  <si>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</si>
  <si>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</si>
  <si>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</si>
  <si>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</si>
  <si>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</si>
  <si>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</si>
  <si>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</si>
  <si>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</si>
  <si>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</si>
  <si>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</si>
  <si>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</si>
  <si>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</si>
  <si>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</si>
  <si>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</si>
  <si>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</si>
  <si>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</si>
  <si>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</si>
  <si>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</si>
  <si>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</si>
  <si>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</si>
  <si>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</si>
  <si>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</si>
  <si>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</si>
  <si>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</si>
  <si>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</si>
  <si>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</si>
  <si>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</si>
  <si>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</si>
  <si>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</si>
  <si>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</si>
  <si>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</si>
  <si>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</si>
  <si>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</si>
  <si>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</si>
  <si>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</si>
  <si>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</si>
  <si>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</si>
  <si>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</si>
  <si>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</si>
  <si>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</si>
  <si>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</si>
  <si>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</si>
  <si>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</si>
  <si>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</si>
  <si>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</si>
  <si>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</si>
  <si>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</si>
  <si>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</si>
  <si>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</si>
  <si>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</si>
  <si>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</si>
  <si>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</si>
  <si>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</si>
  <si>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</si>
  <si>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</si>
  <si>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</si>
  <si>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</si>
  <si>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</si>
  <si>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</si>
  <si>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</si>
  <si>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</si>
  <si>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</si>
  <si>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</si>
  <si>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</si>
  <si>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</si>
  <si>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</si>
  <si>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</si>
  <si>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</si>
  <si>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</si>
  <si>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</si>
  <si>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</si>
  <si>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</si>
  <si>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</si>
  <si>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</si>
  <si>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</si>
  <si>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</si>
  <si>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</si>
  <si>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</si>
  <si>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</si>
  <si>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</si>
  <si>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</si>
  <si>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</si>
  <si>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</si>
  <si>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</si>
  <si>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</si>
  <si>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</si>
  <si>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</si>
  <si>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</si>
  <si>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</si>
  <si>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</si>
  <si>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</si>
  <si>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</si>
  <si>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</si>
  <si>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</si>
  <si>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</si>
  <si>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</si>
  <si>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</si>
  <si>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</si>
  <si>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</si>
  <si>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</si>
  <si>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</si>
  <si>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</si>
  <si>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</si>
  <si>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</si>
  <si>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</si>
  <si>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</si>
  <si>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</si>
  <si>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</si>
  <si>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</si>
  <si>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</si>
  <si>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</si>
  <si>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</si>
  <si>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</si>
  <si>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</si>
  <si>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</si>
  <si>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</si>
  <si>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</si>
  <si>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</si>
  <si>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</si>
  <si>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</si>
  <si>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</si>
  <si>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</si>
  <si>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</si>
  <si>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</si>
  <si>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</si>
  <si>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</si>
  <si>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</si>
  <si>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</si>
  <si>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</si>
  <si>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</si>
  <si>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</si>
  <si>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</si>
  <si>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</si>
  <si>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</si>
  <si>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</si>
  <si>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</si>
  <si>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</si>
  <si>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</si>
  <si>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</si>
  <si>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</si>
  <si>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</si>
  <si>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</si>
  <si>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</si>
  <si>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</si>
  <si>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</si>
  <si>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</si>
  <si>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</si>
  <si>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</si>
  <si>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</si>
  <si>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</si>
  <si>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</si>
  <si>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</si>
  <si>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</si>
  <si>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</si>
  <si>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</si>
  <si>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</si>
  <si>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</si>
  <si>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</si>
  <si>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</si>
  <si>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</si>
  <si>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</si>
  <si>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</si>
  <si>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</si>
  <si>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</si>
  <si>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</si>
  <si>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</si>
  <si>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</si>
  <si>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</si>
  <si>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</si>
  <si>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</si>
  <si>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</si>
  <si>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</si>
  <si>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</si>
  <si>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</si>
  <si>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</si>
  <si>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</si>
  <si>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</si>
  <si>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</si>
  <si>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</si>
  <si>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</si>
  <si>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</si>
  <si>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</si>
  <si>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</si>
  <si>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</si>
  <si>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</si>
  <si>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</si>
  <si>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</si>
  <si>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</si>
  <si>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</si>
  <si>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</si>
  <si>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</si>
  <si>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</si>
  <si>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</si>
  <si>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</si>
  <si>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</si>
  <si>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</si>
  <si>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</si>
  <si>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</si>
  <si>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</si>
  <si>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</si>
  <si>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</si>
  <si>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</si>
  <si>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</si>
  <si>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</si>
  <si>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</si>
  <si>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</si>
  <si>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</si>
  <si>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</si>
  <si>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</si>
  <si>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</si>
  <si>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</si>
  <si>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</si>
  <si>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</si>
  <si>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</si>
  <si>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</si>
  <si>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</si>
  <si>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</si>
  <si>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</si>
  <si>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</si>
  <si>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</si>
  <si>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</si>
  <si>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</si>
  <si>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</si>
  <si>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</si>
  <si>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</si>
  <si>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</si>
  <si>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</si>
  <si>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</si>
  <si>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</si>
  <si>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</si>
  <si>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</si>
  <si>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</si>
  <si>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</si>
  <si>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</si>
  <si>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</si>
  <si>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</si>
  <si>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</si>
  <si>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</si>
  <si>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</si>
  <si>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</si>
  <si>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</si>
  <si>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</si>
  <si>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</si>
  <si>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</si>
  <si>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</si>
  <si>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</si>
  <si>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</si>
  <si>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</si>
  <si>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</si>
  <si>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</si>
  <si>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</si>
  <si>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</si>
  <si>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</si>
  <si>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</si>
  <si>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</si>
  <si>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</si>
  <si>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</si>
  <si>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</si>
  <si>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</si>
  <si>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</si>
  <si>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</si>
  <si>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</si>
  <si>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</si>
  <si>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</si>
  <si>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</si>
  <si>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</si>
  <si>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</si>
  <si>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</si>
  <si>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</si>
  <si>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</si>
  <si>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</si>
  <si>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</si>
  <si>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</si>
  <si>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</si>
  <si>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</si>
  <si>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</si>
  <si>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</si>
  <si>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</si>
  <si>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</si>
  <si>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</si>
  <si>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</si>
  <si>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</si>
  <si>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</si>
  <si>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</si>
  <si>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</si>
  <si>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</si>
  <si>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</si>
  <si>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</si>
  <si>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</si>
  <si>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</si>
  <si>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</si>
  <si>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</si>
  <si>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</si>
  <si>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</si>
  <si>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</si>
  <si>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</si>
  <si>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</si>
  <si>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</si>
  <si>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</si>
  <si>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</si>
  <si>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</si>
  <si>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</si>
  <si>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</si>
  <si>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</si>
  <si>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</si>
  <si>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</si>
  <si>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</si>
  <si>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</si>
  <si>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</si>
  <si>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</si>
  <si>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</si>
  <si>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</si>
  <si>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</si>
  <si>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</si>
  <si>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</si>
  <si>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</si>
  <si>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</si>
  <si>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</si>
  <si>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</si>
  <si>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</si>
  <si>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</si>
  <si>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</si>
  <si>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</si>
  <si>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</si>
  <si>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</si>
  <si>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</si>
  <si>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</si>
  <si>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</si>
  <si>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</si>
  <si>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</si>
  <si>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</si>
  <si>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</si>
  <si>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</si>
  <si>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</si>
  <si>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</si>
  <si>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</si>
  <si>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</si>
  <si>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</si>
  <si>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</si>
  <si>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</si>
  <si>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</si>
  <si>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</si>
  <si>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</si>
  <si>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</si>
  <si>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</si>
  <si>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</si>
  <si>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</si>
  <si>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</si>
  <si>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</si>
  <si>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</si>
  <si>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</si>
  <si>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</si>
  <si>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</si>
  <si>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</si>
  <si>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</si>
  <si>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</si>
  <si>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</si>
  <si>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</si>
  <si>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</si>
  <si>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</si>
  <si>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</si>
  <si>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</si>
  <si>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</si>
  <si>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</si>
  <si>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</si>
  <si>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</si>
  <si>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</si>
  <si>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</si>
  <si>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</si>
  <si>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</si>
  <si>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</si>
  <si>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</si>
  <si>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</si>
  <si>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</si>
  <si>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</si>
  <si>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</si>
  <si>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</si>
  <si>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</si>
  <si>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</si>
  <si>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</si>
  <si>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</si>
  <si>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</si>
  <si>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</si>
  <si>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</si>
  <si>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</si>
  <si>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</si>
  <si>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</si>
  <si>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</si>
  <si>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</si>
  <si>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</si>
  <si>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</si>
  <si>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</si>
  <si>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</si>
  <si>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</si>
  <si>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</si>
  <si>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</si>
  <si>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</si>
  <si>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</si>
  <si>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</si>
  <si>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</si>
  <si>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</si>
  <si>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</si>
  <si>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</si>
  <si>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</si>
  <si>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</si>
  <si>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</si>
  <si>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</si>
  <si>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</si>
  <si>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</si>
  <si>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</si>
  <si>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</si>
  <si>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</si>
  <si>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</si>
  <si>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</si>
  <si>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</si>
  <si>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</si>
  <si>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</si>
  <si>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</si>
  <si>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</si>
  <si>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</si>
  <si>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</si>
  <si>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</si>
  <si>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</si>
  <si>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</si>
  <si>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</si>
  <si>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</si>
  <si>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</si>
  <si>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</si>
  <si>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</si>
  <si>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</si>
  <si>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</si>
  <si>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</si>
  <si>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</si>
  <si>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</si>
  <si>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</si>
  <si>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</si>
  <si>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</si>
  <si>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</si>
  <si>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</si>
  <si>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</si>
  <si>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</si>
  <si>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</si>
  <si>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</si>
  <si>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</si>
  <si>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</si>
  <si>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</si>
  <si>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</si>
  <si>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</si>
  <si>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</si>
  <si>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</si>
  <si>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</si>
  <si>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</si>
  <si>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</si>
  <si>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</si>
  <si>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</si>
  <si>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</si>
  <si>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</si>
  <si>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</si>
  <si>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</si>
  <si>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</si>
  <si>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</si>
  <si>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</si>
  <si>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</si>
  <si>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</si>
  <si>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</si>
  <si>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</si>
  <si>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</si>
  <si>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</si>
  <si>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</si>
  <si>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</si>
  <si>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</si>
  <si>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</si>
  <si>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</si>
  <si>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</si>
  <si>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</si>
  <si>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</si>
  <si>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</si>
  <si>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</si>
  <si>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</si>
  <si>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</si>
  <si>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</si>
  <si>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</si>
  <si>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</si>
  <si>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</si>
  <si>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</si>
  <si>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</si>
  <si>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</si>
  <si>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</si>
  <si>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</si>
  <si>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</si>
  <si>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</si>
  <si>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</si>
  <si>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</si>
  <si>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</si>
  <si>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</si>
  <si>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</si>
  <si>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</si>
  <si>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</si>
  <si>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</si>
  <si>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</si>
  <si>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</si>
  <si>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</si>
  <si>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</si>
  <si>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</si>
  <si>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</si>
  <si>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</si>
  <si>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</si>
  <si>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</si>
  <si>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</si>
  <si>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</si>
  <si>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</si>
  <si>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</si>
  <si>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</si>
  <si>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</si>
  <si>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</si>
  <si>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</si>
  <si>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</si>
  <si>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</si>
  <si>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</si>
  <si>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</si>
  <si>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</si>
  <si>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</si>
  <si>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</si>
  <si>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</si>
  <si>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</si>
  <si>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</si>
  <si>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</si>
  <si>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</si>
  <si>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</si>
  <si>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</si>
  <si>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</si>
  <si>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</si>
  <si>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</si>
  <si>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</si>
  <si>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</si>
  <si>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</si>
  <si>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</si>
  <si>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</si>
  <si>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</si>
  <si>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</si>
  <si>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</si>
  <si>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</si>
  <si>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</si>
  <si>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</si>
  <si>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</si>
  <si>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</si>
  <si>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</si>
  <si>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</si>
  <si>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</si>
  <si>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</si>
  <si>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</si>
  <si>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</si>
  <si>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</si>
  <si>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</si>
  <si>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</si>
  <si>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</si>
  <si>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</si>
  <si>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</si>
  <si>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</si>
  <si>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</si>
  <si>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</si>
  <si>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</si>
  <si>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</si>
  <si>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</si>
  <si>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</si>
  <si>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</si>
  <si>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</si>
  <si>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</si>
  <si>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</si>
  <si>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</si>
  <si>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</si>
  <si>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</si>
  <si>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</si>
  <si>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</si>
  <si>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</si>
  <si>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</si>
  <si>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</si>
  <si>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</si>
  <si>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</si>
  <si>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</si>
  <si>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</si>
  <si>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</si>
  <si>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</si>
  <si>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</si>
  <si>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</si>
  <si>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</si>
  <si>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</si>
  <si>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</si>
  <si>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</si>
  <si>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</si>
  <si>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</si>
  <si>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</si>
  <si>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</si>
  <si>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</si>
  <si>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</si>
  <si>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</si>
  <si>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</si>
  <si>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</si>
  <si>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</si>
  <si>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</si>
  <si>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</si>
  <si>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</si>
  <si>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</si>
  <si>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</si>
  <si>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</si>
  <si>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</si>
  <si>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</si>
  <si>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</si>
  <si>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</si>
  <si>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</si>
  <si>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</si>
  <si>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</si>
  <si>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</si>
  <si>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</si>
  <si>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</si>
  <si>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</si>
  <si>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</si>
  <si>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</si>
  <si>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</si>
  <si>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</si>
  <si>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</si>
  <si>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</si>
  <si>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</si>
  <si>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</si>
  <si>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</si>
  <si>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</si>
  <si>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</si>
  <si>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</si>
  <si>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</si>
  <si>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</si>
  <si>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</si>
  <si>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</si>
  <si>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</si>
  <si>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</si>
  <si>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</si>
  <si>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</si>
  <si>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</si>
  <si>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</si>
  <si>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</si>
  <si>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</si>
  <si>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</si>
  <si>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</si>
  <si>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</si>
  <si>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</si>
  <si>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</si>
  <si>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</si>
  <si>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</si>
  <si>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</si>
  <si>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</si>
  <si>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</si>
  <si>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</si>
  <si>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</si>
  <si>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</si>
  <si>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</si>
  <si>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</si>
  <si>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</si>
  <si>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</si>
  <si>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</si>
  <si>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</si>
  <si>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</si>
  <si>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</si>
  <si>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</si>
  <si>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</si>
  <si>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</si>
  <si>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</si>
  <si>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</si>
  <si>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</si>
  <si>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</si>
  <si>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</si>
  <si>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</si>
  <si>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</si>
  <si>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</si>
  <si>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</si>
  <si>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</si>
  <si>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</si>
  <si>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</si>
  <si>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</si>
  <si>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</si>
  <si>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</si>
  <si>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</si>
  <si>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</si>
  <si>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</si>
  <si>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</si>
  <si>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</si>
  <si>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</si>
  <si>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</si>
  <si>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</si>
  <si>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</si>
  <si>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</si>
  <si>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</si>
  <si>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</si>
  <si>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</si>
  <si>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</si>
  <si>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</si>
  <si>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</si>
  <si>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</si>
  <si>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</si>
  <si>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</si>
  <si>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</si>
  <si>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</si>
  <si>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</si>
  <si>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</si>
  <si>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</si>
  <si>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</si>
  <si>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</si>
  <si>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</si>
  <si>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</si>
  <si>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</si>
  <si>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</si>
  <si>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</si>
  <si>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</si>
  <si>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</si>
  <si>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</si>
  <si>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</si>
  <si>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</si>
  <si>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</si>
  <si>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</si>
  <si>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</si>
  <si>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</si>
  <si>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</si>
  <si>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</si>
  <si>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</si>
  <si>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</si>
  <si>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</si>
  <si>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</si>
  <si>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</si>
  <si>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</si>
  <si>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</si>
  <si>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</si>
  <si>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</si>
  <si>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</si>
  <si>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</si>
  <si>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</si>
  <si>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</si>
  <si>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</si>
  <si>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</si>
  <si>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</si>
  <si>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</si>
  <si>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</si>
  <si>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</si>
  <si>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</si>
  <si>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</si>
  <si>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</si>
  <si>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</si>
  <si>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</si>
  <si>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</si>
  <si>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</si>
  <si>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</si>
  <si>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</si>
  <si>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</si>
  <si>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</si>
  <si>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</si>
  <si>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</si>
  <si>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</si>
  <si>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</si>
  <si>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</si>
  <si>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</si>
  <si>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</si>
  <si>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</si>
  <si>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</si>
  <si>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</si>
  <si>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</si>
  <si>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</si>
  <si>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</si>
  <si>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</si>
  <si>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</si>
  <si>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</si>
  <si>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</si>
  <si>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</si>
  <si>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</si>
  <si>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</si>
  <si>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</si>
  <si>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</si>
  <si>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</si>
  <si>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</si>
  <si>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</si>
  <si>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</si>
  <si>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</si>
  <si>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</si>
  <si>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</si>
  <si>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</si>
  <si>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</si>
  <si>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</si>
  <si>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</si>
  <si>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</si>
  <si>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</si>
  <si>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</si>
  <si>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</si>
  <si>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</si>
  <si>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</si>
  <si>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</si>
  <si>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</si>
  <si>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</si>
  <si>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</si>
  <si>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</si>
  <si>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</si>
  <si>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</si>
  <si>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</si>
  <si>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</si>
  <si>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</si>
  <si>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</si>
  <si>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</si>
  <si>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</si>
  <si>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</si>
  <si>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</si>
  <si>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</si>
  <si>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</si>
  <si>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</si>
  <si>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</si>
  <si>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</si>
  <si>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</si>
  <si>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</si>
  <si>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</si>
  <si>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</si>
  <si>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</si>
  <si>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</si>
  <si>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</si>
  <si>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</si>
  <si>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</si>
  <si>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</si>
  <si>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</si>
  <si>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</si>
  <si>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</si>
  <si>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</si>
  <si>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</si>
  <si>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</si>
  <si>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</si>
  <si>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</si>
  <si>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</si>
  <si>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</si>
  <si>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</si>
  <si>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</si>
  <si>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</si>
  <si>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</si>
  <si>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</si>
  <si>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</si>
  <si>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</si>
  <si>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</si>
  <si>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</si>
  <si>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</si>
  <si>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</si>
  <si>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</si>
  <si>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</si>
  <si>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</si>
  <si>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</si>
  <si>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</si>
  <si>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</si>
  <si>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</si>
  <si>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</si>
  <si>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</si>
  <si>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</si>
  <si>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</si>
  <si>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</si>
  <si>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</si>
  <si>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</si>
  <si>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</si>
  <si>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</si>
  <si>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</si>
  <si>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</si>
  <si>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</si>
  <si>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</si>
  <si>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</si>
  <si>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</si>
  <si>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</si>
  <si>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</si>
  <si>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</si>
  <si>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</si>
  <si>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</si>
  <si>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</si>
  <si>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</si>
  <si>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</si>
  <si>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</si>
  <si>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</si>
  <si>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</si>
  <si>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</si>
  <si>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</si>
  <si>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</si>
  <si>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</si>
  <si>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</si>
  <si>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</si>
  <si>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</si>
  <si>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</si>
  <si>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</si>
  <si>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</si>
  <si>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</si>
  <si>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</si>
  <si>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</si>
  <si>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</si>
  <si>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</si>
  <si>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</si>
  <si>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</si>
  <si>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</si>
  <si>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</si>
  <si>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</si>
  <si>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</si>
  <si>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</si>
  <si>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</si>
  <si>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</si>
  <si>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</si>
  <si>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</si>
  <si>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</si>
  <si>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</si>
  <si>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</si>
  <si>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</si>
  <si>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</si>
  <si>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</si>
  <si>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</si>
  <si>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</si>
  <si>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</si>
  <si>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</si>
  <si>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</si>
  <si>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</si>
  <si>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</si>
  <si>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</si>
  <si>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</si>
  <si>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</si>
  <si>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</si>
  <si>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</si>
  <si>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</si>
  <si>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</si>
  <si>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</si>
  <si>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</si>
  <si>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</si>
  <si>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</si>
  <si>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</si>
  <si>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</si>
  <si>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</si>
  <si>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</si>
  <si>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</si>
  <si>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</si>
  <si>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</si>
  <si>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</si>
  <si>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</si>
  <si>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</si>
  <si>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</si>
  <si>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</si>
  <si>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</si>
  <si>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</si>
  <si>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</si>
  <si>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</si>
  <si>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</si>
  <si>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</si>
  <si>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</si>
  <si>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</si>
  <si>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</si>
  <si>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</si>
  <si>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</si>
  <si>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</si>
  <si>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</si>
  <si>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</si>
  <si>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</si>
  <si>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</si>
  <si>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</si>
  <si>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</si>
  <si>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</si>
  <si>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</si>
  <si>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</si>
  <si>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</si>
  <si>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</si>
  <si>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</si>
  <si>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</si>
  <si>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</si>
  <si>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</si>
  <si>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</si>
  <si>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</si>
  <si>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</si>
  <si>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</si>
  <si>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</si>
  <si>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</si>
  <si>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</si>
  <si>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</si>
  <si>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</si>
  <si>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</si>
  <si>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</si>
  <si>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</si>
  <si>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</si>
  <si>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</si>
  <si>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</si>
  <si>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</si>
  <si>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</si>
  <si>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</si>
  <si>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</si>
  <si>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</si>
  <si>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</si>
  <si>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</si>
  <si>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</si>
  <si>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</si>
  <si>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</si>
  <si>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</si>
  <si>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</si>
  <si>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</si>
  <si>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</si>
  <si>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</si>
  <si>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</si>
  <si>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</si>
  <si>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</si>
  <si>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</si>
  <si>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</si>
  <si>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</si>
  <si>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</si>
  <si>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</si>
  <si>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</si>
  <si>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</si>
  <si>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</si>
  <si>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</si>
  <si>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</si>
  <si>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</si>
  <si>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</si>
  <si>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</si>
  <si>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</si>
  <si>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</si>
  <si>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</si>
  <si>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</si>
  <si>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</si>
  <si>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</si>
  <si>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</si>
  <si>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</si>
  <si>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</si>
  <si>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</si>
  <si>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</si>
  <si>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</si>
  <si>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</si>
  <si>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</si>
  <si>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</si>
  <si>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</si>
  <si>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</si>
  <si>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</si>
  <si>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</si>
  <si>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</si>
  <si>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</si>
  <si>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</si>
  <si>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</si>
  <si>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</si>
  <si>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</si>
  <si>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</si>
  <si>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</si>
  <si>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</si>
  <si>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</si>
  <si>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</si>
  <si>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</si>
  <si>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</si>
  <si>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</si>
  <si>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</si>
  <si>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</si>
  <si>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</si>
  <si>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</si>
  <si>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</si>
  <si>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</si>
  <si>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</si>
  <si>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</si>
  <si>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</si>
  <si>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</si>
  <si>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</si>
  <si>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</si>
  <si>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</si>
  <si>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</si>
  <si>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</si>
  <si>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</si>
  <si>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</si>
  <si>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</si>
  <si>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</si>
  <si>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</si>
  <si>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</si>
  <si>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</si>
  <si>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</si>
  <si>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</si>
  <si>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</si>
  <si>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</si>
  <si>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</si>
  <si>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</si>
  <si>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</si>
  <si>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</si>
  <si>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</si>
  <si>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</si>
  <si>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</si>
  <si>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</si>
  <si>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</si>
  <si>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</si>
  <si>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</si>
  <si>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</si>
  <si>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</si>
  <si>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</si>
  <si>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</si>
  <si>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</si>
  <si>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</si>
  <si>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</si>
  <si>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</si>
  <si>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</si>
  <si>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</si>
  <si>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</si>
  <si>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</si>
  <si>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</si>
  <si>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</si>
  <si>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</si>
  <si>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</si>
  <si>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</si>
  <si>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</si>
  <si>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</si>
  <si>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</si>
  <si>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</si>
  <si>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</si>
  <si>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</si>
  <si>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</si>
  <si>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</si>
  <si>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</si>
  <si>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</si>
  <si>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</si>
  <si>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</si>
  <si>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</si>
  <si>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</si>
  <si>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</si>
  <si>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</si>
  <si>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</si>
  <si>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</si>
  <si>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</si>
  <si>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</si>
  <si>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</si>
  <si>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</si>
  <si>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</si>
  <si>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</si>
  <si>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</si>
  <si>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</si>
  <si>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</si>
  <si>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</si>
  <si>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</si>
  <si>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</si>
  <si>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</si>
  <si>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</si>
  <si>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</si>
  <si>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</si>
  <si>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</si>
  <si>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</si>
  <si>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</si>
  <si>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</si>
  <si>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</si>
  <si>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</si>
  <si>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</si>
  <si>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</si>
  <si>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</si>
  <si>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</si>
  <si>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</si>
  <si>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</si>
  <si>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</si>
  <si>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</si>
  <si>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</si>
  <si>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</si>
  <si>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</si>
  <si>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</si>
  <si>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</si>
  <si>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</si>
  <si>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</si>
  <si>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</si>
  <si>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</si>
  <si>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</si>
  <si>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</si>
  <si>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</si>
  <si>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</si>
  <si>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</si>
  <si>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</si>
  <si>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</si>
  <si>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</si>
  <si>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</si>
  <si>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</si>
  <si>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</si>
  <si>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</si>
  <si>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</si>
  <si>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</si>
  <si>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</si>
  <si>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</si>
  <si>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</si>
  <si>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</si>
  <si>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</si>
  <si>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</si>
  <si>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</si>
  <si>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</si>
  <si>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</si>
  <si>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</si>
  <si>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</si>
  <si>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</si>
  <si>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</si>
  <si>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</si>
  <si>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</si>
  <si>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</si>
  <si>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</si>
  <si>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</si>
  <si>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</si>
  <si>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</si>
  <si>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</si>
  <si>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</si>
  <si>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</si>
  <si>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</si>
  <si>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</si>
  <si>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</si>
  <si>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</si>
  <si>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</si>
  <si>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</si>
  <si>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</si>
  <si>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</si>
  <si>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</si>
  <si>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</si>
  <si>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</si>
  <si>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</si>
  <si>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</si>
  <si>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</si>
  <si>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</si>
  <si>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</si>
  <si>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</si>
  <si>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</si>
  <si>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</si>
  <si>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</si>
  <si>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</si>
  <si>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</si>
  <si>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</si>
  <si>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</si>
  <si>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</si>
  <si>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</si>
  <si>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</si>
  <si>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</si>
  <si>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</si>
  <si>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</si>
  <si>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</si>
  <si>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</si>
  <si>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</si>
  <si>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</si>
  <si>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</si>
  <si>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</si>
  <si>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</si>
  <si>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</si>
  <si>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</si>
  <si>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</si>
  <si>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</si>
  <si>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</si>
  <si>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</si>
  <si>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</si>
  <si>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</si>
  <si>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</si>
  <si>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</si>
  <si>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</si>
  <si>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</si>
  <si>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</si>
  <si>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</si>
  <si>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</si>
  <si>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</si>
  <si>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</si>
  <si>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</si>
  <si>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</si>
  <si>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</si>
  <si>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</si>
  <si>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</si>
  <si>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</si>
  <si>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</si>
  <si>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</si>
  <si>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</si>
  <si>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</si>
  <si>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</si>
  <si>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</si>
  <si>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</si>
  <si>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</si>
  <si>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</si>
  <si>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</si>
  <si>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</si>
  <si>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</si>
  <si>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</si>
  <si>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</si>
  <si>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</si>
  <si>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</si>
  <si>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</si>
  <si>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</si>
  <si>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</si>
  <si>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</si>
  <si>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</si>
  <si>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</si>
  <si>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</si>
  <si>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</si>
  <si>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</si>
  <si>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</si>
  <si>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</si>
  <si>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</si>
  <si>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</si>
  <si>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</si>
  <si>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</si>
  <si>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</si>
  <si>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</si>
  <si>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</si>
  <si>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</si>
  <si>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</si>
  <si>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</si>
  <si>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</si>
  <si>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</si>
  <si>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</si>
  <si>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</si>
  <si>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</si>
  <si>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</si>
  <si>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</si>
  <si>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</si>
  <si>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</si>
  <si>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</si>
  <si>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</si>
  <si>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</si>
  <si>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</si>
  <si>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</si>
  <si>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</si>
  <si>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</si>
  <si>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</si>
  <si>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</si>
  <si>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</si>
  <si>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</si>
  <si>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</si>
  <si>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</si>
  <si>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</si>
  <si>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</si>
  <si>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</si>
  <si>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</si>
  <si>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</si>
  <si>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</si>
  <si>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</si>
  <si>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</si>
  <si>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</si>
  <si>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</si>
  <si>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</si>
  <si>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</si>
  <si>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</si>
  <si>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</si>
  <si>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</si>
  <si>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</si>
  <si>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</si>
  <si>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</si>
  <si>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</si>
  <si>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</si>
  <si>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</si>
  <si>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</si>
  <si>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</si>
  <si>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</si>
  <si>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</si>
  <si>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</si>
  <si>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</si>
  <si>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</si>
  <si>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</si>
  <si>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</si>
  <si>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</si>
  <si>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</si>
  <si>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</si>
  <si>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</si>
  <si>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</si>
  <si>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</si>
  <si>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</si>
  <si>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</si>
  <si>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</si>
  <si>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</si>
  <si>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</si>
  <si>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</si>
  <si>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</si>
  <si>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</si>
  <si>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</si>
  <si>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</si>
  <si>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</si>
  <si>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</si>
  <si>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</si>
  <si>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</si>
  <si>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</si>
  <si>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</si>
  <si>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</si>
  <si>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</si>
  <si>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</si>
  <si>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</si>
  <si>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</si>
  <si>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</si>
  <si>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</si>
  <si>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</si>
  <si>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</si>
  <si>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</si>
  <si>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</si>
  <si>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</si>
  <si>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</si>
  <si>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</si>
  <si>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</si>
  <si>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</si>
  <si>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</si>
  <si>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</si>
  <si>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</si>
  <si>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</si>
  <si>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</si>
  <si>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</si>
  <si>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</si>
  <si>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</si>
  <si>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</si>
  <si>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</si>
  <si>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</si>
  <si>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</si>
  <si>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</si>
  <si>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</si>
  <si>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</si>
  <si>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</si>
  <si>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</si>
  <si>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</si>
  <si>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</si>
  <si>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</si>
  <si>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</si>
  <si>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</si>
  <si>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</si>
  <si>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</si>
  <si>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</si>
  <si>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</si>
  <si>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</si>
  <si>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</si>
  <si>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</si>
  <si>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</si>
  <si>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</si>
  <si>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</si>
  <si>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</si>
  <si>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</si>
  <si>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</si>
  <si>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</si>
  <si>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</si>
  <si>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</si>
  <si>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</si>
  <si>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</si>
  <si>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</si>
  <si>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</si>
  <si>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</si>
  <si>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</si>
  <si>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</si>
  <si>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</si>
  <si>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</si>
  <si>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</si>
  <si>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</si>
  <si>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</si>
  <si>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</si>
  <si>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</si>
  <si>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</si>
  <si>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</si>
  <si>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</si>
  <si>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</si>
  <si>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</si>
  <si>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</si>
  <si>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</si>
  <si>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</si>
  <si>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</si>
  <si>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</si>
  <si>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</si>
  <si>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</si>
  <si>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</si>
  <si>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</si>
  <si>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</si>
  <si>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</si>
  <si>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</si>
  <si>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</si>
  <si>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</si>
  <si>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</si>
  <si>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</si>
  <si>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</si>
  <si>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</si>
  <si>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</si>
  <si>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</si>
  <si>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</si>
  <si>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</si>
  <si>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</si>
  <si>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</si>
  <si>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</si>
  <si>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</si>
  <si>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</si>
  <si>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</si>
  <si>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</si>
  <si>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</si>
  <si>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</si>
  <si>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</si>
  <si>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</si>
  <si>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</si>
  <si>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</si>
  <si>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</si>
  <si>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</si>
  <si>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</si>
  <si>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</si>
  <si>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</si>
  <si>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</si>
  <si>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</si>
  <si>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</si>
  <si>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</si>
  <si>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</si>
  <si>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</si>
  <si>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</si>
  <si>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</si>
  <si>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</si>
  <si>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</si>
  <si>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</si>
  <si>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</si>
  <si>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</si>
  <si>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</si>
  <si>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</si>
  <si>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</si>
  <si>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</si>
  <si>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</si>
  <si>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</si>
  <si>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</si>
  <si>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</si>
  <si>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</si>
  <si>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</si>
  <si>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</si>
  <si>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</si>
  <si>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</si>
  <si>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</si>
  <si>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</si>
  <si>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</si>
  <si>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</si>
  <si>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</si>
  <si>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</si>
  <si>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</si>
  <si>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</si>
  <si>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</si>
  <si>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</si>
  <si>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</si>
  <si>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</si>
  <si>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</si>
  <si>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</si>
  <si>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</si>
  <si>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</si>
  <si>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</si>
  <si>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</si>
  <si>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</si>
  <si>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</si>
  <si>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</si>
  <si>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</si>
  <si>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</si>
  <si>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</si>
  <si>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</si>
  <si>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</si>
  <si>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</si>
  <si>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</si>
  <si>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</si>
  <si>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</si>
  <si>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</si>
  <si>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</si>
  <si>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</si>
  <si>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</si>
  <si>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</si>
  <si>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</si>
  <si>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</si>
  <si>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</si>
  <si>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</si>
  <si>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</si>
  <si>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</si>
  <si>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</si>
  <si>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</si>
  <si>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</si>
  <si>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</si>
  <si>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</si>
  <si>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</si>
  <si>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</si>
  <si>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</si>
  <si>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</si>
  <si>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</si>
  <si>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</si>
  <si>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</si>
  <si>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</si>
  <si>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</si>
  <si>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</si>
  <si>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</si>
  <si>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</si>
  <si>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</si>
  <si>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</si>
  <si>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</si>
  <si>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</si>
  <si>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</si>
  <si>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</si>
  <si>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</si>
  <si>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</si>
  <si>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</si>
  <si>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</si>
  <si>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</si>
  <si>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</si>
  <si>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</si>
  <si>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</si>
  <si>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</si>
  <si>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</si>
  <si>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</si>
  <si>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</si>
  <si>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</si>
  <si>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</si>
  <si>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</si>
  <si>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</si>
  <si>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</si>
  <si>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</si>
  <si>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</si>
  <si>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</si>
  <si>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</si>
  <si>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</si>
  <si>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</si>
  <si>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</si>
  <si>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</si>
  <si>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</si>
  <si>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</si>
  <si>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</si>
  <si>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</si>
  <si>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</si>
  <si>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</si>
  <si>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</si>
  <si>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</si>
  <si>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</si>
  <si>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</si>
  <si>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</si>
  <si>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</si>
  <si>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</si>
  <si>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</si>
  <si>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</si>
  <si>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</si>
  <si>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</si>
  <si>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</si>
  <si>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</si>
  <si>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</si>
  <si>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</si>
  <si>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</si>
  <si>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</si>
  <si>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</si>
  <si>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</si>
  <si>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</si>
  <si>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</si>
  <si>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</si>
  <si>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</si>
  <si>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</si>
  <si>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</si>
  <si>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</si>
  <si>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</si>
  <si>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</si>
  <si>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</si>
  <si>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</si>
  <si>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</si>
  <si>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</si>
  <si>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</si>
  <si>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</si>
  <si>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</si>
  <si>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</si>
  <si>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</si>
  <si>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</si>
  <si>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</si>
  <si>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</si>
  <si>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</si>
  <si>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</si>
  <si>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</si>
  <si>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</si>
  <si>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</si>
  <si>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</si>
  <si>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</si>
  <si>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</si>
  <si>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</si>
  <si>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</si>
  <si>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</si>
  <si>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</si>
  <si>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</si>
  <si>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</si>
  <si>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</si>
  <si>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</si>
  <si>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</si>
  <si>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</si>
  <si>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</si>
  <si>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</si>
  <si>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</si>
  <si>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</si>
  <si>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</si>
  <si>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</si>
  <si>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</si>
  <si>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</si>
  <si>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</si>
  <si>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</si>
  <si>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</si>
  <si>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</si>
  <si>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</si>
  <si>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</si>
  <si>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</si>
  <si>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</si>
  <si>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</si>
  <si>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</si>
  <si>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</si>
  <si>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</si>
  <si>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</si>
  <si>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</si>
  <si>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</si>
  <si>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</si>
  <si>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</si>
  <si>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</si>
  <si>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</si>
  <si>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</si>
  <si>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</si>
  <si>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</si>
  <si>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</si>
  <si>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</si>
  <si>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</si>
  <si>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</si>
  <si>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</si>
  <si>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</si>
  <si>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</si>
  <si>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</si>
  <si>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</si>
  <si>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</si>
  <si>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</si>
  <si>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</si>
  <si>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</si>
  <si>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</si>
  <si>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</si>
  <si>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</si>
  <si>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</si>
  <si>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</si>
  <si>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</si>
  <si>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</si>
  <si>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</si>
  <si>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</si>
  <si>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</si>
  <si>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</si>
  <si>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</si>
  <si>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</si>
  <si>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</si>
  <si>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</si>
  <si>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</si>
  <si>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</si>
  <si>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</si>
  <si>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</si>
  <si>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</si>
  <si>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</si>
  <si>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</si>
  <si>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</si>
  <si>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</si>
  <si>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</si>
  <si>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</si>
  <si>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</si>
  <si>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</si>
  <si>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</si>
  <si>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</si>
  <si>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</si>
  <si>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</si>
  <si>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</si>
  <si>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</si>
  <si>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</si>
  <si>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</si>
  <si>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</si>
  <si>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</si>
  <si>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</si>
  <si>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</si>
  <si>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</si>
  <si>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</si>
  <si>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</si>
  <si>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</si>
  <si>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</si>
  <si>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</si>
  <si>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</si>
  <si>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</si>
  <si>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</si>
  <si>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</si>
  <si>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</si>
  <si>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</si>
  <si>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</si>
  <si>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</si>
  <si>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</si>
  <si>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</si>
  <si>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</si>
  <si>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</si>
  <si>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</si>
  <si>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</si>
  <si>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</si>
  <si>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</si>
  <si>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</si>
  <si>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</si>
  <si>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</si>
  <si>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</si>
  <si>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</si>
  <si>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</si>
  <si>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</si>
  <si>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</si>
  <si>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</si>
  <si>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</si>
  <si>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</si>
  <si>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</si>
  <si>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</si>
  <si>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</si>
  <si>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</si>
  <si>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</si>
  <si>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</si>
  <si>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</si>
  <si>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</si>
  <si>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</si>
  <si>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</si>
  <si>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</si>
  <si>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</si>
  <si>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</si>
  <si>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</si>
  <si>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</si>
  <si>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</si>
  <si>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</si>
  <si>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</si>
  <si>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</si>
  <si>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</si>
  <si>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</si>
  <si>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</si>
  <si>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</si>
  <si>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</si>
  <si>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</si>
  <si>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</si>
  <si>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</si>
  <si>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</si>
  <si>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</si>
  <si>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</si>
  <si>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</si>
  <si>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</si>
  <si>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</si>
  <si>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</si>
  <si>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</si>
  <si>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</si>
  <si>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</si>
  <si>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</si>
  <si>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</si>
  <si>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</si>
  <si>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</si>
  <si>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</si>
  <si>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</si>
  <si>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</si>
  <si>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</si>
  <si>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</si>
  <si>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</si>
  <si>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</si>
  <si>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</si>
  <si>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</si>
  <si>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</si>
  <si>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</si>
  <si>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</si>
  <si>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</si>
  <si>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</si>
  <si>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</si>
  <si>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</si>
  <si>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</si>
  <si>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</si>
  <si>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</si>
  <si>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</si>
  <si>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</si>
  <si>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</si>
  <si>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</si>
  <si>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</si>
  <si>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</si>
  <si>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</si>
  <si>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</si>
  <si>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</si>
  <si>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</si>
  <si>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</si>
  <si>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</si>
  <si>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</si>
  <si>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</si>
  <si>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</si>
  <si>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</si>
  <si>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</si>
  <si>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</si>
  <si>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</si>
  <si>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</si>
  <si>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</si>
  <si>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</si>
  <si>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</si>
  <si>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</si>
  <si>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</si>
  <si>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</si>
  <si>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</si>
  <si>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</si>
  <si>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</si>
  <si>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</si>
  <si>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</si>
  <si>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</si>
  <si>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</si>
  <si>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</si>
  <si>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</si>
  <si>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</si>
  <si>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</si>
  <si>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</si>
  <si>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</si>
  <si>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</si>
  <si>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</si>
  <si>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</si>
  <si>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</si>
  <si>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</si>
  <si>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</si>
  <si>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</si>
  <si>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</si>
  <si>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</si>
  <si>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</si>
  <si>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</si>
  <si>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</si>
  <si>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</si>
  <si>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</si>
  <si>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</si>
  <si>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</si>
  <si>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</si>
  <si>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</si>
  <si>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</si>
  <si>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</si>
  <si>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</si>
  <si>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</si>
  <si>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</si>
  <si>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</si>
  <si>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</si>
  <si>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</si>
  <si>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</si>
  <si>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</si>
  <si>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</si>
  <si>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</si>
  <si>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</si>
  <si>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</si>
  <si>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</si>
  <si>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</si>
  <si>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</si>
  <si>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</si>
  <si>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</si>
  <si>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</si>
  <si>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</si>
  <si>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</si>
  <si>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</si>
  <si>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</si>
  <si>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</si>
  <si>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</si>
  <si>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</si>
  <si>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</si>
  <si>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</si>
  <si>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</si>
  <si>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</si>
  <si>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</si>
  <si>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</si>
  <si>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</si>
  <si>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</si>
  <si>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</si>
  <si>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</si>
  <si>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</si>
  <si>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</si>
  <si>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</si>
  <si>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</si>
  <si>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</si>
  <si>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</si>
  <si>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</si>
  <si>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</si>
  <si>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</si>
  <si>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</si>
  <si>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</si>
  <si>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</si>
  <si>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</si>
  <si>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</si>
  <si>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</si>
  <si>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</si>
  <si>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</si>
  <si>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</si>
  <si>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</si>
  <si>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</si>
  <si>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</si>
  <si>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</si>
  <si>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</si>
  <si>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</si>
  <si>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</si>
  <si>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</si>
  <si>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</si>
  <si>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</si>
  <si>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</si>
  <si>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</si>
  <si>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</si>
  <si>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</si>
  <si>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</si>
  <si>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</si>
  <si>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</si>
  <si>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</si>
  <si>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</si>
  <si>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</si>
  <si>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</si>
  <si>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</si>
  <si>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</si>
  <si>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</si>
  <si>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</si>
  <si>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</si>
  <si>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</si>
  <si>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</si>
  <si>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</si>
  <si>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</si>
  <si>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</si>
  <si>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</si>
  <si>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</si>
  <si>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</si>
  <si>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</si>
  <si>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</si>
  <si>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</si>
  <si>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</si>
  <si>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</si>
  <si>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</si>
  <si>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</si>
  <si>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</si>
  <si>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</si>
  <si>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</si>
  <si>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</si>
  <si>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</si>
  <si>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</si>
  <si>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</si>
  <si>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</si>
  <si>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</si>
  <si>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</si>
  <si>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</si>
  <si>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</si>
  <si>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</si>
  <si>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</si>
  <si>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</si>
  <si>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</si>
  <si>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</si>
  <si>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</si>
  <si>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</si>
  <si>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</si>
  <si>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</si>
  <si>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</si>
  <si>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</si>
  <si>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</si>
  <si>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</si>
  <si>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</si>
  <si>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</si>
  <si>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</si>
  <si>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</si>
  <si>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</si>
  <si>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</si>
  <si>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</si>
  <si>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</si>
  <si>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</si>
  <si>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</si>
  <si>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</si>
  <si>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</si>
  <si>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</si>
  <si>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</si>
  <si>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</si>
  <si>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</si>
  <si>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</si>
  <si>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</si>
  <si>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</si>
  <si>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</si>
  <si>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</si>
  <si>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</si>
  <si>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</si>
  <si>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</si>
  <si>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</si>
  <si>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</si>
  <si>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</si>
  <si>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</si>
  <si>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</si>
  <si>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</si>
  <si>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</si>
  <si>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</si>
  <si>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</si>
  <si>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</si>
  <si>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</si>
  <si>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</si>
  <si>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</si>
  <si>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</si>
  <si>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</si>
  <si>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</si>
  <si>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</si>
  <si>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</si>
  <si>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</si>
  <si>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</si>
  <si>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</si>
  <si>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</si>
  <si>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</si>
  <si>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</si>
  <si>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</si>
  <si>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</si>
  <si>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</si>
  <si>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</si>
  <si>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</si>
  <si>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</si>
  <si>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</si>
  <si>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</si>
  <si>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</si>
  <si>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</si>
  <si>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</si>
  <si>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</si>
  <si>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</si>
  <si>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</si>
  <si>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</si>
  <si>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</si>
  <si>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</si>
  <si>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</si>
  <si>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</si>
  <si>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</si>
  <si>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</si>
  <si>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</si>
  <si>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</si>
  <si>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</si>
  <si>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</si>
  <si>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</si>
  <si>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</si>
  <si>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</si>
  <si>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</si>
  <si>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</si>
  <si>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</si>
  <si>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</si>
  <si>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</si>
  <si>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</si>
  <si>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</si>
  <si>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</si>
  <si>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</si>
  <si>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</si>
  <si>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</si>
  <si>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</si>
  <si>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</si>
  <si>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</si>
  <si>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</si>
  <si>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</si>
  <si>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</si>
  <si>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</si>
  <si>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</si>
  <si>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</si>
  <si>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</si>
  <si>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</si>
  <si>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</si>
  <si>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</si>
  <si>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</si>
  <si>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</si>
  <si>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</si>
  <si>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</si>
  <si>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</si>
  <si>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</si>
  <si>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</si>
  <si>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</si>
  <si>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</si>
  <si>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</si>
  <si>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</si>
  <si>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</si>
  <si>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</si>
  <si>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</si>
  <si>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</si>
  <si>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</si>
  <si>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</si>
  <si>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</si>
  <si>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</si>
  <si>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</si>
  <si>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</si>
  <si>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</si>
  <si>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</si>
  <si>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</si>
  <si>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</si>
  <si>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</si>
  <si>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</si>
  <si>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</si>
  <si>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</si>
  <si>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</si>
  <si>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</si>
  <si>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</si>
  <si>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</si>
  <si>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</si>
  <si>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</si>
  <si>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</si>
  <si>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</si>
  <si>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</si>
  <si>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</si>
  <si>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</si>
  <si>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</si>
  <si>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</si>
  <si>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</si>
  <si>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</si>
  <si>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</si>
  <si>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</si>
  <si>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</si>
  <si>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</si>
  <si>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</si>
  <si>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</si>
  <si>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</si>
  <si>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</si>
  <si>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</si>
  <si>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</si>
  <si>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</si>
  <si>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</si>
  <si>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</si>
  <si>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</si>
  <si>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</si>
  <si>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</si>
  <si>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</si>
  <si>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</si>
  <si>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</si>
  <si>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</si>
  <si>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</si>
  <si>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</si>
  <si>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</si>
  <si>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</si>
  <si>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</si>
  <si>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</si>
  <si>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</si>
  <si>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</si>
  <si>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</si>
  <si>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</si>
  <si>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</si>
  <si>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</si>
  <si>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</si>
  <si>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</si>
  <si>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</si>
  <si>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</si>
  <si>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</si>
  <si>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</si>
  <si>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</si>
  <si>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</si>
  <si>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</si>
  <si>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</si>
  <si>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</si>
  <si>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</si>
  <si>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</si>
  <si>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</si>
  <si>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</si>
  <si>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</si>
  <si>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</si>
  <si>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</si>
  <si>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</si>
  <si>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</si>
  <si>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</si>
  <si>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</si>
  <si>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</si>
  <si>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</si>
  <si>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</si>
  <si>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</si>
  <si>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</si>
  <si>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</si>
  <si>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</si>
  <si>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</si>
  <si>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</si>
  <si>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</si>
  <si>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</si>
  <si>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</si>
  <si>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</si>
  <si>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</si>
  <si>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</si>
  <si>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</si>
  <si>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</si>
  <si>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</si>
  <si>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</si>
  <si>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</si>
  <si>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</si>
  <si>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</si>
  <si>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</si>
  <si>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</si>
  <si>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</si>
  <si>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</si>
  <si>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</si>
  <si>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</si>
  <si>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</si>
  <si>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</si>
  <si>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</si>
  <si>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</si>
  <si>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</si>
  <si>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</si>
  <si>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</si>
  <si>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</si>
  <si>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</si>
  <si>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</si>
  <si>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</si>
  <si>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</si>
  <si>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</si>
  <si>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</si>
  <si>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</si>
  <si>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</si>
  <si>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</si>
  <si>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</si>
  <si>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</si>
  <si>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</si>
  <si>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</si>
  <si>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</si>
  <si>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</si>
  <si>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</si>
  <si>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</si>
  <si>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</si>
  <si>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</si>
  <si>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</si>
  <si>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</si>
  <si>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</si>
  <si>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</si>
  <si>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</si>
  <si>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</si>
  <si>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</si>
  <si>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</si>
  <si>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</si>
  <si>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</si>
  <si>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</si>
  <si>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</si>
  <si>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</si>
  <si>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</si>
  <si>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</si>
  <si>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</si>
  <si>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</si>
  <si>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</si>
  <si>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</si>
  <si>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</si>
  <si>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</si>
  <si>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</si>
  <si>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</si>
  <si>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</si>
  <si>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</si>
  <si>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</si>
  <si>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</si>
  <si>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</si>
  <si>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</si>
  <si>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</si>
  <si>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</si>
  <si>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</si>
  <si>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</si>
  <si>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</si>
  <si>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</si>
  <si>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</si>
  <si>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</si>
  <si>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</si>
  <si>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</si>
  <si>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</si>
  <si>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</si>
  <si>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</si>
  <si>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</si>
  <si>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</si>
  <si>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</si>
  <si>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</si>
  <si>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</si>
  <si>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</si>
  <si>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</si>
  <si>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</si>
  <si>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</si>
  <si>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</si>
  <si>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</si>
  <si>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</si>
  <si>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</si>
  <si>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</si>
  <si>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</si>
  <si>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</si>
  <si>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</si>
  <si>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</si>
  <si>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</si>
  <si>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</si>
  <si>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</si>
  <si>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</si>
  <si>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</si>
  <si>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</si>
  <si>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</si>
  <si>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</si>
  <si>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</si>
  <si>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</si>
  <si>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</si>
  <si>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</si>
  <si>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</si>
  <si>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</si>
  <si>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</si>
  <si>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</si>
  <si>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</si>
  <si>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</si>
  <si>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</si>
  <si>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</si>
  <si>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</si>
  <si>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</si>
  <si>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</si>
  <si>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</si>
  <si>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</si>
  <si>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</si>
  <si>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</si>
  <si>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</si>
  <si>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</si>
  <si>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</si>
  <si>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</si>
  <si>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</si>
  <si>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</si>
  <si>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</si>
  <si>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</si>
  <si>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</si>
  <si>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</si>
  <si>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</si>
  <si>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</si>
  <si>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</si>
  <si>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</si>
  <si>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</si>
  <si>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</si>
  <si>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</si>
  <si>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</si>
  <si>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</si>
  <si>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</si>
  <si>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</si>
  <si>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</si>
  <si>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</si>
  <si>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</si>
  <si>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</si>
  <si>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</si>
  <si>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</si>
  <si>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</si>
  <si>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</si>
  <si>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</si>
  <si>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</si>
  <si>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</si>
  <si>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</si>
  <si>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</si>
  <si>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</si>
  <si>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</si>
  <si>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</si>
  <si>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</si>
  <si>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</si>
  <si>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</si>
  <si>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</si>
  <si>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</si>
  <si>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</si>
  <si>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</si>
  <si>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</si>
  <si>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</si>
  <si>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</si>
  <si>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</si>
  <si>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</si>
  <si>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</si>
  <si>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</si>
  <si>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</si>
  <si>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</si>
  <si>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</si>
  <si>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</si>
  <si>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</si>
  <si>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</si>
  <si>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</si>
  <si>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</si>
  <si>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</si>
  <si>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</si>
  <si>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</si>
  <si>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</si>
  <si>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</si>
  <si>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</si>
  <si>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</si>
  <si>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</si>
  <si>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</si>
  <si>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</si>
  <si>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</si>
  <si>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</si>
  <si>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</si>
  <si>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</si>
  <si>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</si>
  <si>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</si>
  <si>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</si>
  <si>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</si>
  <si>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</si>
  <si>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</si>
  <si>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</si>
  <si>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</si>
  <si>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</si>
  <si>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</si>
  <si>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</si>
  <si>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</si>
  <si>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</si>
  <si>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</si>
  <si>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</si>
  <si>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</si>
  <si>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</si>
  <si>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</si>
  <si>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</si>
  <si>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</si>
  <si>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</si>
  <si>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</si>
  <si>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</si>
  <si>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</si>
  <si>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</si>
  <si>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</si>
  <si>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</si>
  <si>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</si>
  <si>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</si>
  <si>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</si>
  <si>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</si>
  <si>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</si>
  <si>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</si>
  <si>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</si>
  <si>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</si>
  <si>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</si>
  <si>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</si>
  <si>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</si>
  <si>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</si>
  <si>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</si>
  <si>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</si>
  <si>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</si>
  <si>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</si>
  <si>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</si>
  <si>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</si>
  <si>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</si>
  <si>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</si>
  <si>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</si>
  <si>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</si>
  <si>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</si>
  <si>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</si>
  <si>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</si>
  <si>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</si>
  <si>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</si>
  <si>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</si>
  <si>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</si>
  <si>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</si>
  <si>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</si>
  <si>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</si>
  <si>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</si>
  <si>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</si>
  <si>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</si>
  <si>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</si>
  <si>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</si>
  <si>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</si>
  <si>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</si>
  <si>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</si>
  <si>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</si>
  <si>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</si>
  <si>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</si>
  <si>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</si>
  <si>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</si>
  <si>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</si>
  <si>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</si>
  <si>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</si>
  <si>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</si>
  <si>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</si>
  <si>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</si>
  <si>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</si>
  <si>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</si>
  <si>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</si>
  <si>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</si>
  <si>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</si>
  <si>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</si>
  <si>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</si>
  <si>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</si>
  <si>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</si>
  <si>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</si>
  <si>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</si>
  <si>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</si>
  <si>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</si>
  <si>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</si>
  <si>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</si>
  <si>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</si>
  <si>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</si>
  <si>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</si>
  <si>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</si>
  <si>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</si>
  <si>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</si>
  <si>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</si>
  <si>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</si>
  <si>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</si>
  <si>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</si>
  <si>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</si>
  <si>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</si>
  <si>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</si>
  <si>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</si>
  <si>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</si>
  <si>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</si>
  <si>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</si>
  <si>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</si>
  <si>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</si>
  <si>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</si>
  <si>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</si>
  <si>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</si>
  <si>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</si>
  <si>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</si>
  <si>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</si>
  <si>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</si>
  <si>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</si>
  <si>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</si>
  <si>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</si>
  <si>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</si>
  <si>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</si>
  <si>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</si>
  <si>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</si>
  <si>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</si>
  <si>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</si>
  <si>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</si>
  <si>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</si>
  <si>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</si>
  <si>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</si>
  <si>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</si>
  <si>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</si>
  <si>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</si>
  <si>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</si>
  <si>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</si>
  <si>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</si>
  <si>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</si>
  <si>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</si>
  <si>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</si>
  <si>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</si>
  <si>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</si>
  <si>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</si>
  <si>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</si>
  <si>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</si>
  <si>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</si>
  <si>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</si>
  <si>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</si>
  <si>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</si>
  <si>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</si>
  <si>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</si>
  <si>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</si>
  <si>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</si>
  <si>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</si>
  <si>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</si>
  <si>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</si>
  <si>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</si>
  <si>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</si>
  <si>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</si>
  <si>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</si>
  <si>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</si>
  <si>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</si>
  <si>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</si>
  <si>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</si>
  <si>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</si>
  <si>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</si>
  <si>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</si>
  <si>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</si>
  <si>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</si>
  <si>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</si>
  <si>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</si>
  <si>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</si>
  <si>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</si>
  <si>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</si>
  <si>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</si>
  <si>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</si>
  <si>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</si>
  <si>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</si>
  <si>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</si>
  <si>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</si>
  <si>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</si>
  <si>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</si>
  <si>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</si>
  <si>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</si>
  <si>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</si>
  <si>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</si>
  <si>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</si>
  <si>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</si>
  <si>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</si>
  <si>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</si>
  <si>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</si>
  <si>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</si>
  <si>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</si>
  <si>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</si>
  <si>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</si>
  <si>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</si>
  <si>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</si>
  <si>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</si>
  <si>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</si>
  <si>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</si>
  <si>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</si>
  <si>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</si>
  <si>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</si>
  <si>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</si>
  <si>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</si>
  <si>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</si>
  <si>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</si>
  <si>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</si>
  <si>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</si>
  <si>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</si>
  <si>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</si>
  <si>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</si>
  <si>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</si>
  <si>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</si>
  <si>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</si>
  <si>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</si>
  <si>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</si>
  <si>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</si>
  <si>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</si>
  <si>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</si>
  <si>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</si>
  <si>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</si>
  <si>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</si>
  <si>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</si>
  <si>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</si>
  <si>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</si>
  <si>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</si>
  <si>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</si>
  <si>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</si>
  <si>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</si>
  <si>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</si>
  <si>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</si>
  <si>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</si>
  <si>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</si>
  <si>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</si>
  <si>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</si>
  <si>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</si>
  <si>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</si>
  <si>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</si>
  <si>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</si>
  <si>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</si>
  <si>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</si>
  <si>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</si>
  <si>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</si>
  <si>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</si>
  <si>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</si>
  <si>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</si>
  <si>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</si>
  <si>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</si>
  <si>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</si>
  <si>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</si>
  <si>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</si>
  <si>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</si>
  <si>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</si>
  <si>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</si>
  <si>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</si>
  <si>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</si>
  <si>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</si>
  <si>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</si>
  <si>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</si>
  <si>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</si>
  <si>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</si>
  <si>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</si>
  <si>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</si>
  <si>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</si>
  <si>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</si>
  <si>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</si>
  <si>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</si>
  <si>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</si>
  <si>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</si>
  <si>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</si>
  <si>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</si>
  <si>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</si>
  <si>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</si>
  <si>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</si>
  <si>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</si>
  <si>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</si>
  <si>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</si>
  <si>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</si>
  <si>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</si>
  <si>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</si>
  <si>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</si>
  <si>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</si>
  <si>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</si>
  <si>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</si>
  <si>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</si>
  <si>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</si>
  <si>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</si>
  <si>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</si>
  <si>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</si>
  <si>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</si>
  <si>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</si>
  <si>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</si>
  <si>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</si>
  <si>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</si>
  <si>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</si>
  <si>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</si>
  <si>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</si>
  <si>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</si>
  <si>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</si>
  <si>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</si>
  <si>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</si>
  <si>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</si>
  <si>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</si>
  <si>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</si>
  <si>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</si>
  <si>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</si>
  <si>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</si>
  <si>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</si>
  <si>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</si>
  <si>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</si>
  <si>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</si>
  <si>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</si>
  <si>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</si>
  <si>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</si>
  <si>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</si>
  <si>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</si>
  <si>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</si>
  <si>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</si>
  <si>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</si>
  <si>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</si>
  <si>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</si>
  <si>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</si>
  <si>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</si>
  <si>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</si>
  <si>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</si>
  <si>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</si>
  <si>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</si>
  <si>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</si>
  <si>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</si>
  <si>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</si>
  <si>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</si>
  <si>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</si>
  <si>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</si>
  <si>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</si>
  <si>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</si>
  <si>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</si>
  <si>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</si>
  <si>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</si>
  <si>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</si>
  <si>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</si>
  <si>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</si>
  <si>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</si>
  <si>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</si>
  <si>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</si>
  <si>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</si>
  <si>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</si>
  <si>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</si>
  <si>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</si>
  <si>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</si>
  <si>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</si>
  <si>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</si>
  <si>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</si>
  <si>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</si>
  <si>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</si>
  <si>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</si>
  <si>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</si>
  <si>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</si>
  <si>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</si>
  <si>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</si>
  <si>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</si>
  <si>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</si>
  <si>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</si>
  <si>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</si>
  <si>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</si>
  <si>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</si>
  <si>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</si>
  <si>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</si>
  <si>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</si>
  <si>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</si>
  <si>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</si>
  <si>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</si>
  <si>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</si>
  <si>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</si>
  <si>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</si>
  <si>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</si>
  <si>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</si>
  <si>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</si>
  <si>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</si>
  <si>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</si>
  <si>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</si>
  <si>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</si>
  <si>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</si>
  <si>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</si>
  <si>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</si>
  <si>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</si>
  <si>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</si>
  <si>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</si>
  <si>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</si>
  <si>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</si>
  <si>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</si>
  <si>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</si>
  <si>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</si>
  <si>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</si>
  <si>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</si>
  <si>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</si>
  <si>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</si>
  <si>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</si>
  <si>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</si>
  <si>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</si>
  <si>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</si>
  <si>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</si>
  <si>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</si>
  <si>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</si>
  <si>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</si>
  <si>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</si>
  <si>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</si>
  <si>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</si>
  <si>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</si>
  <si>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</si>
  <si>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</si>
  <si>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</si>
  <si>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</si>
  <si>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</si>
  <si>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</si>
  <si>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</si>
  <si>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</si>
  <si>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</si>
  <si>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</si>
  <si>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</si>
  <si>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</si>
  <si>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</si>
  <si>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</si>
  <si>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</si>
  <si>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</si>
  <si>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</si>
  <si>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</si>
  <si>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</si>
  <si>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</si>
  <si>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</si>
  <si>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</si>
  <si>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</si>
  <si>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</si>
  <si>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</si>
  <si>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</si>
  <si>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</si>
  <si>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</si>
  <si>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</si>
  <si>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</si>
  <si>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</si>
  <si>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</si>
  <si>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</si>
  <si>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</si>
  <si>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</si>
  <si>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</si>
  <si>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</si>
  <si>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</si>
  <si>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</si>
  <si>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</si>
  <si>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</si>
  <si>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</si>
  <si>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</si>
  <si>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</si>
  <si>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</si>
  <si>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</si>
  <si>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</si>
  <si>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</si>
  <si>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</si>
  <si>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</si>
  <si>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</si>
  <si>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</si>
  <si>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</si>
  <si>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</si>
  <si>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</si>
  <si>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</si>
  <si>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</si>
  <si>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</si>
  <si>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</si>
  <si>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</si>
  <si>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</si>
  <si>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</si>
  <si>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</si>
  <si>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</si>
  <si>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</si>
  <si>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</si>
  <si>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</si>
  <si>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</si>
  <si>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</si>
  <si>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</si>
  <si>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</si>
  <si>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</si>
  <si>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</si>
  <si>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</si>
  <si>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</si>
  <si>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</si>
  <si>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</si>
  <si>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</si>
  <si>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</si>
  <si>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</si>
  <si>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</si>
  <si>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</si>
  <si>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</si>
  <si>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</si>
  <si>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</si>
  <si>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</si>
  <si>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</si>
  <si>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</si>
  <si>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</si>
  <si>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</si>
  <si>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</si>
  <si>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</si>
  <si>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</si>
  <si>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</si>
  <si>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</si>
  <si>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</si>
  <si>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</si>
  <si>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</si>
  <si>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</si>
  <si>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</si>
  <si>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</si>
  <si>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</si>
  <si>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</si>
  <si>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</si>
  <si>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</si>
  <si>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</si>
  <si>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</si>
  <si>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</si>
  <si>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</si>
  <si>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</si>
  <si>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</si>
  <si>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</si>
  <si>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</si>
  <si>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</si>
  <si>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</si>
  <si>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</si>
  <si>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</si>
  <si>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</si>
  <si>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</si>
  <si>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</si>
  <si>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</si>
  <si>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</si>
  <si>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</si>
  <si>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</si>
  <si>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</si>
  <si>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</si>
  <si>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</si>
  <si>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</si>
  <si>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</si>
  <si>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</si>
  <si>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</si>
  <si>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</si>
  <si>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</si>
  <si>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</si>
  <si>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</si>
  <si>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</si>
  <si>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</si>
  <si>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</si>
  <si>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</si>
  <si>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</si>
  <si>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</si>
  <si>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</si>
  <si>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</si>
  <si>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</si>
  <si>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</si>
  <si>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</si>
  <si>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</si>
  <si>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</si>
  <si>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</si>
  <si>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</si>
  <si>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</si>
  <si>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</si>
  <si>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</si>
  <si>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</si>
  <si>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</si>
  <si>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</si>
  <si>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</si>
  <si>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</si>
  <si>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</si>
  <si>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</si>
  <si>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</si>
  <si>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</si>
  <si>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</si>
  <si>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</si>
  <si>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</si>
  <si>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</si>
  <si>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</si>
  <si>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</si>
  <si>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</si>
  <si>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</si>
  <si>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</si>
  <si>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</si>
  <si>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</si>
  <si>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</si>
  <si>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</si>
  <si>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</si>
  <si>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</si>
  <si>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</si>
  <si>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</si>
  <si>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</si>
  <si>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</si>
  <si>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</si>
  <si>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</si>
  <si>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</si>
  <si>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</si>
  <si>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</si>
  <si>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</si>
  <si>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</si>
  <si>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</si>
  <si>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</si>
  <si>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</si>
  <si>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</si>
  <si>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</si>
  <si>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</si>
  <si>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</si>
  <si>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</si>
  <si>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</si>
  <si>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</si>
  <si>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</si>
  <si>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</si>
  <si>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</si>
  <si>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</si>
  <si>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</si>
  <si>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</si>
  <si>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</si>
  <si>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</si>
  <si>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</si>
  <si>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</si>
  <si>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</si>
  <si>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</si>
  <si>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</si>
  <si>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</si>
  <si>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</si>
  <si>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</si>
  <si>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</si>
  <si>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</si>
  <si>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</si>
  <si>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</si>
  <si>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</si>
  <si>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</si>
  <si>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</si>
  <si>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</si>
  <si>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</si>
  <si>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</si>
  <si>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</si>
  <si>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</si>
  <si>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</si>
  <si>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</si>
  <si>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</si>
  <si>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</si>
  <si>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</si>
  <si>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</si>
  <si>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</si>
  <si>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</si>
  <si>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</si>
  <si>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</si>
  <si>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</si>
  <si>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</si>
  <si>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</si>
  <si>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</si>
  <si>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</si>
  <si>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</si>
  <si>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</si>
  <si>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</si>
  <si>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</si>
  <si>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</si>
  <si>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</si>
  <si>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</si>
  <si>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</si>
  <si>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</si>
  <si>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</si>
  <si>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</si>
  <si>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</si>
  <si>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</si>
  <si>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</si>
  <si>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</si>
  <si>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</si>
  <si>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</si>
  <si>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</si>
  <si>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</si>
  <si>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</si>
  <si>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</si>
  <si>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</si>
  <si>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</si>
  <si>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</si>
  <si>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</si>
  <si>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</si>
  <si>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</si>
  <si>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</si>
  <si>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</si>
  <si>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</si>
  <si>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</si>
  <si>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</si>
  <si>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</si>
  <si>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</si>
  <si>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</si>
  <si>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</si>
  <si>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</si>
  <si>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</si>
  <si>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</si>
  <si>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</si>
  <si>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</si>
  <si>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</si>
  <si>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</si>
  <si>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</si>
  <si>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</si>
  <si>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</si>
  <si>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</si>
  <si>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</si>
  <si>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</si>
  <si>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</si>
  <si>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</si>
  <si>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</si>
  <si>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</si>
  <si>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</si>
  <si>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</si>
  <si>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</si>
  <si>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</si>
  <si>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</si>
  <si>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</si>
  <si>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</si>
  <si>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</si>
  <si>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</si>
  <si>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</si>
  <si>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</si>
  <si>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</si>
  <si>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</si>
  <si>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</si>
  <si>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</si>
  <si>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</si>
  <si>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</si>
  <si>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</si>
  <si>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</si>
  <si>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</si>
  <si>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</si>
  <si>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</si>
  <si>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</si>
  <si>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</si>
  <si>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</si>
  <si>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</si>
  <si>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</si>
  <si>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</si>
  <si>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</si>
  <si>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</si>
  <si>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</si>
  <si>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</si>
  <si>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</si>
  <si>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</si>
  <si>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</si>
  <si>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</si>
  <si>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</si>
  <si>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</si>
  <si>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</si>
  <si>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</si>
  <si>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</si>
  <si>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</si>
  <si>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</si>
  <si>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</si>
  <si>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</si>
  <si>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</si>
  <si>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</si>
  <si>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</si>
  <si>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</si>
  <si>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</si>
  <si>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</si>
  <si>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</si>
  <si>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</si>
  <si>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</si>
  <si>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</si>
  <si>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</si>
  <si>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</si>
  <si>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</si>
  <si>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</si>
  <si>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</si>
  <si>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</si>
  <si>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</si>
  <si>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</si>
  <si>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</si>
  <si>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</si>
  <si>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</si>
  <si>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</si>
  <si>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</si>
  <si>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</si>
  <si>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</si>
  <si>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</si>
  <si>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</si>
  <si>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</si>
  <si>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</si>
  <si>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</si>
  <si>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</si>
  <si>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</si>
  <si>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</si>
  <si>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</si>
  <si>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</si>
  <si>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</si>
  <si>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</si>
  <si>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</si>
  <si>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</si>
  <si>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</si>
  <si>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</si>
  <si>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</si>
  <si>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</si>
  <si>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</si>
  <si>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</si>
  <si>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</si>
  <si>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</si>
  <si>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</si>
  <si>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</si>
  <si>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</si>
  <si>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</si>
  <si>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</si>
  <si>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</si>
  <si>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</si>
  <si>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</si>
  <si>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</si>
  <si>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</si>
  <si>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</si>
  <si>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</si>
  <si>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</si>
  <si>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</si>
  <si>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</si>
  <si>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</si>
  <si>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</si>
  <si>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</si>
  <si>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</si>
  <si>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</si>
  <si>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</si>
  <si>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</si>
  <si>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</si>
  <si>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</si>
  <si>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</si>
  <si>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</si>
  <si>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</si>
  <si>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</si>
  <si>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</si>
  <si>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</si>
  <si>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</si>
  <si>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</si>
  <si>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</si>
  <si>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</si>
  <si>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</si>
  <si>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</si>
  <si>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</si>
  <si>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</si>
  <si>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</si>
  <si>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</si>
  <si>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</si>
  <si>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</si>
  <si>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</si>
  <si>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</si>
  <si>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</si>
  <si>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</si>
  <si>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</si>
  <si>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</si>
  <si>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</si>
  <si>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</si>
  <si>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</si>
  <si>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</si>
  <si>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</si>
  <si>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</si>
  <si>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</si>
  <si>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</si>
  <si>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</si>
  <si>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</si>
  <si>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</si>
  <si>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</si>
  <si>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</si>
  <si>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</si>
  <si>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</si>
  <si>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</si>
  <si>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</si>
  <si>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</si>
  <si>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</si>
  <si>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</si>
  <si>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</si>
  <si>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</si>
  <si>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</si>
  <si>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</si>
  <si>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</si>
  <si>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</si>
  <si>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</si>
  <si>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</si>
  <si>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</si>
  <si>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</si>
  <si>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</si>
  <si>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</si>
  <si>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</si>
  <si>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</si>
  <si>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</si>
  <si>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</si>
  <si>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</si>
  <si>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</si>
  <si>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</si>
  <si>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</si>
  <si>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</si>
  <si>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</si>
  <si>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</si>
  <si>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</si>
  <si>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</si>
  <si>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</si>
  <si>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</si>
  <si>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</si>
  <si>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</si>
  <si>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</si>
  <si>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</si>
  <si>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</si>
  <si>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</si>
  <si>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</si>
  <si>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</si>
  <si>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</si>
  <si>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</si>
  <si>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</si>
  <si>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</si>
  <si>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</si>
  <si>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</si>
  <si>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</si>
  <si>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</si>
  <si>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</si>
  <si>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</si>
  <si>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</si>
  <si>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</si>
  <si>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</si>
  <si>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</si>
  <si>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</si>
  <si>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</si>
  <si>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</si>
  <si>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</si>
  <si>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</si>
  <si>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</si>
  <si>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</si>
  <si>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</si>
  <si>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</si>
  <si>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</si>
  <si>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</si>
  <si>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</si>
  <si>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</si>
  <si>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</si>
  <si>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</si>
  <si>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</si>
  <si>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</si>
  <si>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</si>
  <si>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</si>
  <si>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</si>
  <si>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</si>
  <si>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</si>
  <si>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</si>
  <si>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</si>
  <si>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</si>
  <si>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</si>
  <si>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</si>
  <si>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</si>
  <si>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</si>
  <si>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</si>
  <si>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</si>
  <si>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</si>
  <si>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</si>
  <si>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</si>
  <si>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</si>
  <si>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</si>
  <si>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</si>
  <si>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</si>
  <si>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</si>
  <si>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</si>
  <si>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</si>
  <si>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</si>
  <si>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</si>
  <si>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</si>
  <si>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</si>
  <si>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</si>
  <si>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</si>
  <si>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</si>
  <si>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</si>
  <si>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</si>
  <si>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</si>
  <si>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</si>
  <si>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</si>
  <si>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</si>
  <si>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</si>
  <si>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</si>
  <si>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</si>
  <si>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</si>
  <si>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</si>
  <si>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</si>
  <si>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</si>
  <si>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</si>
  <si>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</si>
  <si>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</si>
  <si>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</si>
  <si>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</si>
  <si>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</si>
  <si>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</si>
  <si>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</si>
  <si>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</si>
  <si>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</si>
  <si>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</si>
  <si>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</si>
  <si>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</si>
  <si>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</si>
  <si>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</si>
  <si>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</si>
  <si>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</si>
  <si>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</si>
  <si>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</si>
  <si>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</si>
  <si>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</si>
  <si>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</si>
  <si>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</si>
  <si>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</si>
  <si>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</si>
  <si>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</si>
  <si>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</si>
  <si>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</si>
  <si>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</si>
  <si>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</si>
  <si>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</si>
  <si>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</si>
  <si>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</si>
  <si>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</si>
  <si>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</si>
  <si>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</si>
  <si>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</si>
  <si>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</si>
  <si>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</si>
  <si>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</si>
  <si>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</si>
  <si>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</si>
  <si>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</si>
  <si>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</si>
  <si>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</si>
  <si>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</si>
  <si>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</si>
  <si>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</si>
  <si>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</si>
  <si>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</si>
  <si>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</si>
  <si>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</si>
  <si>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</si>
  <si>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</si>
  <si>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</si>
  <si>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</si>
  <si>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</si>
  <si>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</si>
  <si>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</si>
  <si>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</si>
  <si>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</si>
  <si>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</si>
  <si>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</si>
  <si>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</si>
  <si>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</si>
  <si>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</si>
  <si>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</si>
  <si>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</si>
  <si>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</si>
  <si>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</si>
  <si>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</si>
  <si>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</si>
  <si>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</si>
  <si>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</si>
  <si>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</si>
  <si>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</si>
  <si>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</si>
  <si>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</si>
  <si>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</si>
  <si>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</si>
  <si>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</si>
  <si>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</si>
  <si>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</si>
  <si>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</si>
  <si>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</si>
  <si>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</si>
  <si>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</si>
  <si>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</si>
  <si>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</si>
  <si>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</si>
  <si>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</si>
  <si>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</si>
  <si>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</si>
  <si>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</si>
  <si>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</si>
  <si>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</si>
  <si>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</si>
  <si>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</si>
  <si>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</si>
  <si>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</si>
  <si>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</si>
  <si>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</si>
  <si>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</si>
  <si>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</si>
  <si>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</si>
  <si>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</si>
  <si>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</si>
  <si>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</si>
  <si>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</si>
  <si>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</si>
  <si>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</si>
  <si>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</si>
  <si>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</si>
  <si>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</si>
  <si>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</si>
  <si>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</si>
  <si>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</si>
  <si>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</si>
  <si>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</si>
  <si>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</si>
  <si>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</si>
  <si>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</si>
  <si>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</si>
  <si>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</si>
  <si>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</si>
  <si>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</si>
  <si>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</si>
  <si>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</si>
  <si>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</si>
  <si>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</si>
  <si>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</si>
  <si>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</si>
  <si>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</si>
  <si>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</si>
  <si>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</si>
  <si>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</si>
  <si>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</si>
  <si>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</si>
  <si>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</si>
  <si>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</si>
  <si>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</si>
  <si>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</si>
  <si>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</si>
  <si>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</si>
  <si>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</si>
  <si>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</si>
  <si>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</si>
  <si>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</si>
  <si>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</si>
  <si>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</si>
  <si>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</si>
  <si>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</si>
  <si>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</si>
  <si>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</si>
  <si>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</si>
  <si>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</si>
  <si>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</si>
  <si>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</si>
  <si>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</si>
  <si>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</si>
  <si>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</si>
  <si>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</si>
  <si>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</si>
  <si>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</si>
  <si>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</si>
  <si>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</si>
  <si>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</si>
  <si>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</si>
  <si>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</si>
  <si>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</si>
  <si>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</si>
  <si>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</si>
  <si>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</si>
  <si>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</si>
  <si>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</si>
  <si>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</si>
  <si>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</si>
  <si>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</si>
  <si>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</si>
  <si>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</si>
  <si>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</si>
  <si>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</si>
  <si>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</si>
  <si>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</si>
  <si>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</si>
  <si>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</si>
  <si>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</si>
  <si>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</si>
  <si>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</si>
  <si>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</si>
  <si>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</si>
  <si>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</si>
  <si>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</si>
  <si>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</si>
  <si>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</si>
  <si>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</si>
  <si>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</si>
  <si>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</si>
  <si>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</si>
  <si>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</si>
  <si>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</si>
  <si>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</si>
  <si>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</si>
  <si>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</si>
  <si>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</si>
  <si>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</si>
  <si>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</si>
  <si>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</si>
  <si>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</si>
  <si>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</si>
  <si>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</si>
  <si>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</si>
  <si>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</si>
  <si>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</si>
  <si>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</si>
  <si>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</si>
  <si>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</si>
  <si>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</si>
  <si>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</si>
  <si>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</si>
  <si>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</si>
  <si>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</si>
  <si>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</si>
  <si>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</si>
  <si>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</si>
  <si>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</si>
  <si>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</si>
  <si>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</si>
  <si>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</si>
  <si>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</si>
  <si>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</si>
  <si>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</si>
  <si>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</si>
  <si>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</si>
  <si>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</si>
  <si>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</si>
  <si>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</si>
  <si>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</si>
  <si>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</si>
  <si>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</si>
  <si>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</si>
  <si>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</si>
  <si>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</si>
  <si>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</si>
  <si>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</si>
  <si>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</si>
  <si>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</si>
  <si>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</si>
  <si>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</si>
  <si>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</si>
  <si>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</si>
  <si>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</si>
  <si>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</si>
  <si>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</si>
  <si>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</si>
  <si>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</si>
  <si>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</si>
  <si>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</si>
  <si>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</si>
  <si>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</si>
  <si>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</si>
  <si>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</si>
  <si>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</si>
  <si>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</si>
  <si>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</si>
  <si>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</si>
  <si>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</si>
  <si>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</si>
  <si>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</si>
  <si>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</si>
  <si>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</si>
  <si>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</si>
  <si>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</si>
  <si>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</si>
  <si>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</si>
  <si>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</si>
  <si>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</si>
  <si>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</si>
  <si>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</si>
  <si>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</si>
  <si>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</si>
  <si>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</si>
  <si>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</si>
  <si>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</si>
  <si>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</si>
  <si>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</si>
  <si>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</si>
  <si>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</si>
  <si>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</si>
  <si>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</si>
  <si>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</si>
  <si>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</si>
  <si>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</si>
  <si>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</si>
  <si>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</si>
  <si>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</si>
  <si>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</si>
  <si>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</si>
  <si>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</si>
  <si>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</si>
  <si>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</si>
  <si>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</si>
  <si>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</si>
  <si>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</si>
  <si>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</si>
  <si>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</si>
  <si>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</si>
  <si>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</si>
  <si>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</si>
  <si>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</si>
  <si>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</si>
  <si>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</si>
  <si>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</si>
  <si>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</si>
  <si>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</si>
  <si>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</si>
  <si>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</si>
  <si>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</si>
  <si>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</si>
  <si>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</si>
  <si>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</si>
  <si>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</si>
  <si>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</si>
  <si>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</si>
  <si>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</si>
  <si>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</si>
  <si>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</si>
  <si>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</si>
  <si>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</si>
  <si>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</si>
  <si>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</si>
  <si>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</si>
  <si>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</si>
  <si>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</si>
  <si>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</si>
  <si>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</si>
  <si>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</si>
  <si>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</si>
  <si>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</si>
  <si>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</si>
  <si>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</si>
  <si>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</si>
  <si>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</si>
  <si>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</si>
  <si>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</si>
  <si>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</si>
  <si>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</si>
  <si>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</si>
  <si>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</si>
  <si>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</si>
  <si>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</si>
  <si>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</si>
  <si>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</si>
  <si>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</si>
  <si>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</si>
  <si>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</si>
  <si>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</si>
  <si>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</si>
  <si>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</si>
  <si>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</si>
  <si>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</si>
  <si>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</si>
  <si>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</si>
  <si>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</si>
  <si>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</si>
  <si>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</si>
  <si>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</si>
  <si>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</si>
  <si>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</si>
  <si>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</si>
  <si>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</si>
  <si>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</si>
  <si>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</si>
  <si>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</si>
  <si>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</si>
  <si>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</si>
  <si>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</si>
  <si>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</si>
  <si>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</si>
  <si>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</si>
  <si>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</si>
  <si>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</si>
  <si>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</si>
  <si>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</si>
  <si>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</si>
  <si>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</si>
  <si>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</si>
  <si>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</si>
  <si>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</si>
  <si>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</si>
  <si>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</si>
  <si>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</si>
  <si>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</si>
  <si>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</si>
  <si>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</si>
  <si>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</si>
  <si>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</si>
  <si>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</si>
  <si>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</si>
  <si>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</si>
  <si>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</si>
  <si>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</si>
  <si>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</si>
  <si>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</si>
  <si>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</si>
  <si>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</si>
  <si>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</si>
  <si>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</si>
  <si>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</si>
  <si>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</si>
  <si>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</si>
  <si>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</si>
  <si>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</si>
  <si>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</si>
  <si>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</si>
  <si>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</si>
  <si>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</si>
  <si>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</si>
  <si>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</si>
  <si>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</si>
  <si>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</si>
  <si>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</si>
  <si>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</si>
  <si>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</si>
  <si>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</si>
  <si>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</si>
  <si>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</si>
  <si>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</si>
  <si>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</si>
  <si>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</si>
  <si>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</si>
  <si>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</si>
  <si>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</si>
  <si>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</si>
  <si>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</si>
  <si>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</si>
  <si>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</si>
  <si>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</si>
  <si>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</si>
  <si>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</si>
  <si>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</si>
  <si>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</si>
  <si>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</si>
  <si>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</si>
  <si>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</si>
  <si>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</si>
  <si>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</si>
  <si>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</si>
  <si>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</si>
  <si>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</si>
  <si>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</si>
  <si>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</si>
  <si>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</si>
  <si>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</si>
  <si>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</si>
  <si>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</si>
  <si>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</si>
  <si>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</si>
  <si>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</si>
  <si>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</si>
  <si>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</si>
  <si>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</si>
  <si>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</si>
  <si>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</si>
  <si>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</si>
  <si>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</si>
  <si>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</si>
  <si>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</si>
  <si>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</si>
  <si>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</si>
  <si>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</si>
  <si>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</si>
  <si>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</si>
  <si>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</si>
  <si>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</si>
  <si>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</si>
  <si>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</si>
  <si>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</si>
  <si>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</si>
  <si>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</si>
  <si>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</si>
  <si>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</si>
  <si>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</si>
  <si>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</si>
  <si>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</si>
  <si>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</si>
  <si>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</si>
  <si>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</si>
  <si>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</si>
  <si>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</si>
  <si>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</si>
  <si>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</si>
  <si>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</si>
  <si>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</si>
  <si>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</si>
  <si>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</si>
  <si>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</si>
  <si>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</si>
  <si>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</si>
  <si>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</si>
  <si>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</si>
  <si>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</si>
  <si>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</si>
  <si>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</si>
  <si>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</si>
  <si>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</si>
  <si>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</si>
  <si>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</si>
  <si>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</si>
  <si>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</si>
  <si>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</si>
  <si>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</si>
  <si>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</si>
  <si>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</si>
  <si>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</si>
  <si>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</si>
  <si>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</si>
  <si>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</si>
  <si>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</si>
  <si>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</si>
  <si>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</si>
  <si>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</si>
  <si>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</si>
  <si>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</si>
  <si>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</si>
  <si>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</si>
  <si>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</si>
  <si>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</si>
  <si>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</si>
  <si>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</si>
  <si>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</si>
  <si>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</si>
  <si>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</si>
  <si>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</si>
  <si>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</si>
  <si>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</si>
  <si>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</si>
  <si>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</si>
  <si>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</si>
  <si>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</si>
  <si>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</si>
  <si>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</si>
  <si>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</si>
  <si>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</si>
  <si>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</si>
  <si>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</si>
  <si>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</si>
  <si>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</si>
  <si>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</si>
  <si>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</si>
  <si>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</si>
  <si>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</si>
  <si>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</si>
  <si>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</si>
  <si>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</si>
  <si>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</si>
  <si>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</si>
  <si>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</si>
  <si>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</si>
  <si>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</si>
  <si>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</si>
  <si>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</si>
  <si>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</si>
  <si>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</si>
  <si>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</si>
  <si>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</si>
  <si>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</si>
  <si>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</si>
  <si>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</si>
  <si>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</si>
  <si>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</si>
  <si>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</si>
  <si>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</si>
  <si>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</si>
  <si>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</si>
  <si>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</si>
  <si>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</si>
  <si>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</si>
  <si>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</si>
  <si>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</si>
  <si>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</si>
  <si>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</si>
  <si>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</si>
  <si>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</si>
  <si>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</si>
  <si>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</si>
  <si>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</si>
  <si>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</si>
  <si>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</si>
  <si>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</si>
  <si>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</si>
  <si>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</si>
  <si>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</si>
  <si>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</si>
  <si>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</si>
  <si>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</si>
  <si>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</si>
  <si>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</si>
  <si>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</si>
  <si>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</si>
  <si>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</si>
  <si>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</si>
  <si>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</si>
  <si>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</si>
  <si>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</si>
  <si>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</si>
  <si>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</si>
  <si>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</si>
  <si>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</si>
  <si>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</si>
  <si>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</si>
  <si>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</si>
  <si>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</si>
  <si>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</si>
  <si>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</si>
  <si>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</si>
  <si>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</si>
  <si>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</si>
  <si>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</si>
  <si>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</si>
  <si>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</si>
  <si>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</si>
  <si>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</si>
  <si>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</si>
  <si>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</si>
  <si>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</si>
  <si>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</si>
  <si>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</si>
  <si>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</si>
  <si>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</si>
  <si>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</si>
  <si>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</si>
  <si>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</si>
  <si>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</si>
  <si>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</si>
  <si>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</si>
  <si>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</si>
  <si>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</si>
  <si>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</si>
  <si>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</si>
  <si>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</si>
  <si>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</si>
  <si>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</si>
  <si>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</si>
  <si>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</si>
  <si>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</si>
  <si>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</si>
  <si>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</si>
  <si>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</si>
  <si>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</si>
  <si>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</si>
  <si>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</si>
  <si>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</si>
  <si>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</si>
  <si>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</si>
  <si>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</si>
  <si>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</si>
  <si>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</si>
  <si>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</si>
  <si>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</si>
  <si>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</si>
  <si>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</si>
  <si>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</si>
  <si>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</si>
  <si>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</si>
  <si>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</si>
  <si>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</si>
  <si>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</si>
  <si>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</si>
  <si>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</si>
  <si>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</si>
  <si>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</si>
  <si>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</si>
  <si>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</si>
  <si>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</si>
  <si>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</si>
  <si>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</si>
  <si>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</si>
  <si>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</si>
  <si>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</si>
  <si>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</si>
  <si>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</si>
  <si>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</si>
  <si>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</si>
  <si>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</si>
  <si>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</si>
  <si>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</si>
  <si>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</si>
  <si>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</si>
  <si>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</si>
  <si>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</si>
  <si>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</si>
  <si>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</si>
  <si>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</si>
  <si>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</si>
  <si>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</si>
  <si>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</si>
  <si>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</si>
  <si>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</si>
  <si>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</si>
  <si>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</si>
  <si>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</si>
  <si>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</si>
  <si>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</si>
  <si>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</si>
  <si>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</si>
  <si>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</si>
  <si>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</si>
  <si>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</si>
  <si>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</si>
  <si>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</si>
  <si>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</si>
  <si>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</si>
  <si>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</si>
  <si>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</si>
  <si>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</si>
  <si>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</si>
  <si>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</si>
  <si>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</si>
  <si>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</si>
  <si>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</si>
  <si>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</si>
  <si>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</si>
  <si>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</si>
  <si>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</si>
  <si>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</si>
  <si>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</si>
  <si>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</si>
  <si>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</si>
  <si>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</si>
  <si>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</si>
  <si>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</si>
  <si>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</si>
  <si>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</si>
  <si>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</si>
  <si>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</si>
  <si>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</si>
  <si>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</si>
  <si>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</si>
  <si>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</si>
  <si>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</si>
  <si>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</si>
  <si>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</si>
  <si>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</si>
  <si>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</si>
  <si>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</si>
  <si>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</si>
  <si>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</si>
  <si>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</si>
  <si>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</si>
  <si>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</si>
  <si>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</si>
  <si>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</si>
  <si>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</si>
  <si>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</si>
  <si>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</si>
  <si>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</si>
  <si>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</si>
  <si>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</si>
  <si>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</si>
  <si>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</si>
  <si>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</si>
  <si>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</si>
  <si>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</si>
  <si>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</si>
  <si>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</si>
  <si>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</si>
  <si>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</si>
  <si>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</si>
  <si>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</si>
  <si>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</si>
  <si>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</si>
  <si>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</si>
  <si>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</si>
  <si>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</si>
  <si>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</si>
  <si>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</si>
  <si>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</si>
  <si>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</si>
  <si>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</si>
  <si>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</si>
  <si>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</si>
  <si>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</si>
  <si>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</si>
  <si>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</si>
  <si>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</si>
  <si>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</si>
  <si>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</si>
  <si>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</si>
  <si>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</si>
  <si>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</si>
  <si>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</si>
  <si>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</si>
  <si>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</si>
  <si>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</si>
  <si>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</si>
  <si>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</si>
  <si>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</si>
  <si>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</si>
  <si>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</si>
  <si>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</si>
  <si>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</si>
  <si>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</si>
  <si>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</si>
  <si>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</si>
  <si>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</si>
  <si>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</si>
  <si>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</si>
  <si>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</si>
  <si>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</si>
  <si>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</si>
  <si>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</si>
  <si>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</si>
  <si>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</si>
  <si>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</si>
  <si>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</si>
  <si>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</si>
  <si>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</si>
  <si>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</si>
  <si>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</si>
  <si>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</si>
  <si>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</si>
  <si>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</si>
  <si>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</si>
  <si>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</si>
  <si>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</si>
  <si>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</si>
  <si>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</si>
  <si>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</si>
  <si>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</si>
  <si>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</si>
  <si>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</si>
  <si>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</si>
  <si>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</si>
  <si>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</si>
  <si>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</si>
  <si>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</si>
  <si>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</si>
  <si>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</si>
  <si>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</si>
  <si>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</si>
  <si>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</si>
  <si>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</si>
  <si>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</si>
  <si>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</si>
  <si>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</si>
  <si>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</si>
  <si>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</si>
  <si>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</si>
  <si>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</si>
  <si>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</si>
  <si>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</si>
  <si>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</si>
  <si>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</si>
  <si>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</si>
  <si>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</si>
  <si>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</si>
  <si>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</si>
  <si>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</si>
  <si>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</si>
  <si>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</si>
  <si>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</si>
  <si>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</si>
  <si>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</si>
  <si>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</si>
  <si>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</si>
  <si>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</si>
  <si>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</si>
  <si>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</si>
  <si>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</si>
  <si>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</si>
  <si>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</si>
  <si>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</si>
  <si>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</si>
  <si>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</si>
  <si>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</si>
  <si>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</si>
  <si>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</si>
  <si>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</si>
  <si>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</si>
  <si>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</si>
  <si>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</si>
  <si>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</si>
  <si>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</si>
  <si>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</si>
  <si>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</si>
  <si>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</si>
  <si>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</si>
  <si>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</si>
  <si>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</si>
  <si>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</si>
  <si>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</si>
  <si>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</si>
  <si>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</si>
  <si>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</si>
  <si>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</si>
  <si>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</si>
  <si>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</si>
  <si>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</si>
  <si>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</si>
  <si>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</si>
  <si>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</si>
  <si>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</si>
  <si>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</si>
  <si>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</si>
  <si>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</si>
  <si>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</si>
  <si>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</si>
  <si>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</si>
  <si>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</si>
  <si>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</si>
  <si>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</si>
  <si>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</si>
  <si>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</si>
  <si>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</si>
  <si>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</si>
  <si>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</si>
  <si>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</si>
  <si>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</si>
  <si>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</si>
  <si>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</si>
  <si>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</si>
  <si>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</si>
  <si>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</si>
  <si>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</si>
  <si>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</si>
  <si>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</si>
  <si>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</si>
  <si>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</si>
  <si>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</si>
  <si>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</si>
  <si>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</si>
  <si>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</si>
  <si>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</si>
  <si>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</si>
  <si>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</si>
  <si>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</si>
  <si>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</si>
  <si>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</si>
  <si>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</si>
  <si>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</si>
  <si>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</si>
  <si>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</si>
  <si>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</si>
  <si>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</si>
  <si>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</si>
  <si>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</si>
  <si>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</si>
  <si>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</si>
  <si>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</si>
  <si>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</si>
  <si>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</si>
  <si>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</si>
  <si>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</si>
  <si>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</si>
  <si>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</si>
  <si>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</si>
  <si>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</si>
  <si>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</si>
  <si>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</si>
  <si>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</si>
  <si>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</si>
  <si>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</si>
  <si>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</si>
  <si>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</si>
  <si>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</si>
  <si>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</si>
  <si>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</si>
  <si>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</si>
  <si>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</si>
  <si>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</si>
  <si>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</si>
  <si>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</si>
  <si>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</si>
  <si>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</si>
  <si>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</si>
  <si>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</si>
  <si>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</si>
  <si>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</si>
  <si>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</si>
  <si>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</si>
  <si>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</si>
  <si>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</si>
  <si>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</si>
  <si>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</si>
  <si>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</si>
  <si>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</si>
  <si>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</si>
  <si>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</si>
  <si>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</si>
  <si>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</si>
  <si>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</si>
  <si>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</si>
  <si>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</si>
  <si>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</si>
  <si>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</si>
  <si>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</si>
  <si>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</si>
  <si>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</si>
  <si>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</si>
  <si>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</si>
  <si>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</si>
  <si>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</si>
  <si>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</si>
  <si>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</si>
  <si>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</si>
  <si>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</si>
  <si>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</si>
  <si>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</si>
  <si>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</si>
  <si>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</si>
  <si>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</si>
  <si>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</si>
  <si>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</si>
  <si>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</si>
  <si>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</si>
  <si>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</si>
  <si>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</si>
  <si>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</si>
  <si>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</si>
  <si>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</si>
  <si>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</si>
  <si>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</si>
  <si>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</si>
  <si>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</si>
  <si>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</si>
  <si>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</si>
  <si>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</si>
  <si>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</si>
  <si>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</si>
  <si>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</si>
  <si>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</si>
  <si>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</si>
  <si>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</si>
  <si>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</si>
  <si>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</si>
  <si>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</si>
  <si>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</si>
  <si>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</si>
  <si>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</si>
  <si>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</si>
  <si>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</si>
  <si>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</si>
  <si>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</si>
  <si>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</si>
  <si>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</si>
  <si>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</si>
  <si>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</si>
  <si>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</si>
  <si>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</si>
  <si>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</si>
  <si>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</si>
  <si>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</si>
  <si>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</si>
  <si>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</si>
  <si>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</si>
  <si>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</si>
  <si>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</si>
  <si>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</si>
  <si>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</si>
  <si>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</si>
  <si>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</si>
  <si>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</si>
  <si>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</si>
  <si>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</si>
  <si>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</si>
  <si>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</si>
  <si>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</si>
  <si>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</si>
  <si>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</si>
  <si>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</si>
  <si>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</si>
  <si>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</si>
  <si>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</si>
  <si>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</si>
  <si>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</si>
  <si>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</si>
  <si>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</si>
  <si>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</si>
  <si>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</si>
  <si>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</si>
  <si>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</si>
  <si>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</si>
  <si>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</si>
  <si>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</si>
  <si>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</si>
  <si>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</si>
  <si>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</si>
  <si>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</si>
  <si>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</si>
  <si>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</si>
  <si>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</si>
  <si>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</si>
  <si>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</si>
  <si>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</si>
  <si>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</si>
  <si>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</si>
  <si>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</si>
  <si>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</si>
  <si>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</si>
  <si>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</si>
  <si>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</si>
  <si>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</si>
  <si>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</si>
  <si>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</si>
  <si>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</si>
  <si>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</si>
  <si>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</si>
  <si>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</si>
  <si>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</si>
  <si>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</si>
  <si>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</si>
  <si>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</si>
  <si>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</si>
  <si>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</si>
  <si>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</si>
  <si>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</si>
  <si>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</si>
  <si>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</si>
  <si>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</si>
  <si>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</si>
  <si>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</si>
  <si>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</si>
  <si>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</si>
  <si>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</si>
  <si>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</si>
  <si>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</si>
  <si>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</si>
  <si>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</si>
  <si>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</si>
  <si>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</si>
  <si>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</si>
  <si>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</si>
  <si>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</si>
  <si>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</si>
  <si>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</si>
  <si>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</si>
  <si>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</si>
  <si>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</si>
  <si>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</si>
  <si>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</si>
  <si>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</si>
  <si>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</si>
  <si>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</si>
  <si>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</si>
  <si>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</si>
  <si>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</si>
  <si>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</si>
  <si>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</si>
  <si>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</si>
  <si>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</si>
  <si>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</si>
  <si>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</si>
  <si>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</si>
  <si>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</si>
  <si>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</si>
  <si>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</si>
  <si>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</si>
  <si>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</si>
  <si>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</si>
  <si>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</si>
  <si>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</si>
  <si>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</si>
  <si>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</si>
  <si>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</si>
  <si>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</si>
  <si>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</si>
  <si>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</si>
  <si>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</si>
  <si>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</si>
  <si>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</si>
  <si>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</si>
  <si>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</si>
  <si>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</si>
  <si>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</si>
  <si>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</si>
  <si>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</si>
  <si>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</si>
  <si>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</si>
  <si>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</si>
  <si>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</si>
  <si>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</si>
  <si>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</si>
  <si>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</si>
  <si>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</si>
  <si>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</si>
  <si>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</si>
  <si>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</si>
  <si>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</si>
  <si>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</si>
  <si>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</si>
  <si>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</si>
  <si>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</si>
  <si>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</si>
  <si>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</si>
  <si>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</si>
  <si>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</si>
  <si>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</si>
  <si>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</si>
  <si>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</si>
  <si>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</si>
  <si>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</si>
  <si>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</si>
  <si>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</si>
  <si>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</si>
  <si>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</si>
  <si>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</si>
  <si>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</si>
  <si>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</si>
  <si>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</si>
  <si>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</si>
  <si>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</si>
  <si>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</si>
  <si>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</si>
  <si>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</si>
  <si>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</si>
  <si>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</si>
  <si>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</si>
  <si>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</si>
  <si>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</si>
  <si>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</si>
  <si>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</si>
  <si>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</si>
  <si>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</si>
  <si>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</si>
  <si>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</si>
  <si>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</si>
  <si>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</si>
  <si>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</si>
  <si>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</si>
  <si>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</si>
  <si>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</si>
  <si>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</si>
  <si>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</si>
  <si>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</si>
  <si>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</si>
  <si>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</si>
  <si>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</si>
  <si>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</si>
  <si>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</si>
  <si>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</si>
  <si>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</si>
  <si>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</si>
  <si>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</si>
  <si>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</si>
  <si>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</si>
  <si>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</si>
  <si>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</si>
  <si>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</si>
  <si>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</si>
  <si>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</si>
  <si>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</si>
  <si>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</si>
  <si>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</si>
  <si>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</si>
  <si>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</si>
  <si>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</si>
  <si>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</si>
  <si>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</si>
  <si>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</si>
  <si>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</si>
  <si>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</si>
  <si>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</si>
  <si>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</si>
  <si>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</si>
  <si>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</si>
  <si>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</si>
  <si>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</si>
  <si>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</si>
  <si>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</si>
  <si>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</si>
  <si>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</si>
  <si>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</si>
  <si>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</si>
  <si>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</si>
  <si>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</si>
  <si>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</si>
  <si>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</si>
  <si>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</si>
  <si>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</si>
  <si>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</si>
  <si>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</si>
  <si>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</si>
  <si>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</si>
  <si>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</si>
  <si>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</si>
  <si>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</si>
  <si>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</si>
  <si>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</si>
  <si>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</si>
  <si>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</si>
  <si>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</si>
  <si>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</si>
  <si>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</si>
  <si>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</si>
  <si>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</si>
  <si>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</si>
  <si>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</si>
  <si>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</si>
  <si>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</si>
  <si>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</si>
  <si>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</si>
  <si>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</si>
  <si>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</si>
  <si>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</si>
  <si>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</si>
  <si>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</si>
  <si>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</si>
  <si>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</si>
  <si>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</si>
  <si>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</si>
  <si>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</si>
  <si>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</si>
  <si>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</si>
  <si>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</si>
  <si>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</si>
  <si>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</si>
  <si>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</si>
  <si>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</si>
  <si>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</si>
  <si>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</si>
  <si>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</si>
  <si>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</si>
  <si>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</si>
  <si>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</si>
  <si>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</si>
  <si>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</si>
  <si>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</si>
  <si>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</si>
  <si>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</si>
  <si>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</si>
  <si>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</si>
  <si>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</si>
  <si>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</si>
  <si>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</si>
  <si>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</si>
  <si>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</si>
  <si>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</si>
  <si>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</si>
  <si>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</si>
  <si>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</si>
  <si>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</si>
  <si>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</si>
  <si>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</si>
  <si>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</si>
  <si>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</si>
  <si>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</si>
  <si>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</si>
  <si>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</si>
  <si>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</si>
  <si>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</si>
  <si>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</si>
  <si>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</si>
  <si>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</si>
  <si>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</si>
  <si>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</si>
  <si>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</si>
  <si>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</si>
  <si>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</si>
  <si>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</si>
  <si>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</si>
  <si>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</si>
  <si>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</si>
  <si>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</si>
  <si>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</si>
  <si>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</si>
  <si>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</si>
  <si>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</si>
  <si>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</si>
  <si>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</si>
  <si>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</si>
  <si>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</si>
  <si>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</si>
  <si>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</si>
  <si>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</si>
  <si>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</si>
  <si>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</si>
  <si>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</si>
  <si>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</si>
  <si>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</si>
  <si>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</si>
  <si>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</si>
  <si>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</si>
  <si>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</si>
  <si>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</si>
  <si>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</si>
  <si>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</si>
  <si>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</si>
  <si>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</si>
  <si>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</si>
  <si>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</si>
  <si>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</si>
  <si>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</si>
  <si>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</si>
  <si>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</si>
  <si>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</si>
  <si>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</si>
  <si>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</si>
  <si>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</si>
  <si>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</si>
  <si>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</si>
  <si>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</si>
  <si>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</si>
  <si>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</si>
  <si>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</si>
  <si>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</si>
  <si>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</si>
  <si>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</si>
  <si>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</si>
  <si>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</si>
  <si>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</si>
  <si>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</si>
  <si>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</si>
  <si>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</si>
  <si>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</si>
  <si>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</si>
  <si>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</si>
  <si>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</si>
  <si>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</si>
  <si>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</si>
  <si>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</si>
  <si>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</si>
  <si>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</si>
  <si>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</si>
  <si>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</si>
  <si>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</si>
  <si>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</si>
  <si>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</si>
  <si>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</si>
  <si>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</si>
  <si>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</si>
  <si>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</si>
  <si>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</si>
  <si>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</si>
  <si>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</si>
  <si>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</si>
  <si>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</si>
  <si>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</si>
  <si>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</si>
  <si>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</si>
  <si>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</si>
  <si>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</si>
  <si>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</si>
  <si>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</si>
  <si>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</si>
  <si>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</si>
  <si>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</si>
  <si>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</si>
  <si>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</si>
  <si>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</si>
  <si>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</si>
  <si>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</si>
  <si>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</si>
  <si>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</si>
  <si>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</si>
  <si>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</si>
  <si>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</si>
  <si>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</si>
  <si>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</si>
  <si>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</si>
  <si>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</si>
  <si>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</si>
  <si>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</si>
  <si>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</si>
  <si>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</si>
  <si>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</si>
  <si>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</si>
  <si>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</si>
  <si>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</si>
  <si>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</si>
  <si>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</si>
  <si>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</si>
  <si>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</si>
  <si>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</si>
  <si>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</si>
  <si>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</si>
  <si>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</si>
  <si>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</si>
  <si>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</si>
  <si>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</si>
  <si>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</si>
  <si>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</si>
  <si>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</si>
  <si>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</si>
  <si>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</si>
  <si>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</si>
  <si>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</si>
  <si>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</si>
  <si>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</si>
  <si>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</si>
  <si>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</si>
  <si>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</si>
  <si>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</si>
  <si>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</si>
  <si>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</si>
  <si>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</si>
  <si>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</si>
  <si>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</si>
  <si>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</si>
  <si>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</si>
  <si>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</si>
  <si>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</si>
  <si>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</si>
  <si>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</si>
  <si>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</si>
  <si>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</si>
  <si>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</si>
  <si>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</si>
  <si>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</si>
  <si>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</si>
  <si>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</si>
  <si>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</si>
  <si>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</si>
  <si>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</si>
  <si>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</si>
  <si>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</si>
  <si>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</si>
  <si>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</si>
  <si>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</si>
  <si>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</si>
  <si>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</si>
  <si>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</si>
  <si>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</si>
  <si>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</si>
  <si>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</si>
  <si>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</si>
  <si>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</si>
  <si>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</si>
  <si>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</si>
  <si>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</si>
  <si>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</si>
  <si>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</si>
  <si>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</si>
  <si>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</si>
  <si>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</si>
  <si>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</si>
  <si>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</si>
  <si>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</si>
  <si>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</si>
  <si>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</si>
  <si>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</si>
  <si>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</si>
  <si>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</si>
  <si>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</si>
  <si>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</si>
  <si>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</si>
  <si>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</si>
  <si>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</si>
  <si>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</si>
  <si>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</si>
  <si>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</si>
  <si>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</si>
  <si>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</si>
  <si>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</si>
  <si>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</si>
  <si>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</si>
  <si>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</si>
  <si>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</si>
  <si>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</si>
  <si>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</si>
  <si>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</si>
  <si>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</si>
  <si>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</si>
  <si>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</si>
  <si>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</si>
  <si>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</si>
  <si>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</si>
  <si>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</si>
  <si>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</si>
  <si>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</si>
  <si>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</si>
  <si>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</si>
  <si>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</si>
  <si>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</si>
  <si>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</si>
  <si>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</si>
  <si>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</si>
  <si>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</si>
  <si>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</si>
  <si>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</si>
  <si>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</si>
  <si>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</si>
  <si>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</si>
  <si>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</si>
  <si>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</si>
  <si>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</si>
  <si>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</si>
  <si>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</si>
  <si>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</si>
  <si>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</si>
  <si>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</si>
  <si>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</si>
  <si>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</si>
  <si>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</si>
  <si>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</si>
  <si>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</si>
  <si>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</si>
  <si>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</si>
  <si>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</si>
  <si>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</si>
  <si>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</si>
  <si>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</si>
  <si>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</si>
  <si>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</si>
  <si>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</si>
  <si>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</si>
  <si>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</si>
  <si>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</si>
  <si>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</si>
  <si>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</si>
  <si>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</si>
  <si>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</si>
  <si>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</si>
  <si>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</si>
  <si>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</si>
  <si>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</si>
  <si>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</si>
  <si>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</si>
  <si>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</si>
  <si>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</si>
  <si>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</si>
  <si>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</si>
  <si>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</si>
  <si>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</si>
  <si>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</si>
  <si>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</si>
  <si>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</si>
  <si>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</si>
  <si>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</si>
  <si>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</si>
  <si>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</si>
  <si>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</si>
  <si>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</si>
  <si>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</si>
  <si>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</si>
  <si>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</si>
  <si>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</si>
  <si>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</si>
  <si>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</si>
  <si>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</si>
  <si>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</si>
  <si>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</si>
  <si>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</si>
  <si>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</si>
  <si>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</si>
  <si>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</si>
  <si>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</si>
  <si>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</si>
  <si>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</si>
  <si>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</si>
  <si>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</si>
  <si>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</si>
  <si>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</si>
  <si>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</si>
  <si>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</si>
  <si>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</si>
  <si>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</si>
  <si>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</si>
  <si>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</si>
  <si>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</si>
  <si>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</si>
  <si>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</si>
  <si>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</si>
  <si>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</si>
  <si>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</si>
  <si>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</si>
  <si>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</si>
  <si>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</si>
  <si>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</si>
  <si>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</si>
  <si>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</si>
  <si>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</si>
  <si>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</si>
  <si>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</si>
  <si>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</si>
  <si>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</si>
  <si>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</si>
  <si>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</si>
  <si>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</si>
  <si>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</si>
  <si>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</si>
  <si>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</si>
  <si>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</si>
  <si>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</si>
  <si>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</si>
  <si>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</si>
  <si>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</si>
  <si>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</si>
  <si>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</si>
  <si>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</si>
  <si>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</si>
  <si>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</si>
  <si>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</si>
  <si>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</si>
  <si>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</si>
  <si>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</si>
  <si>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</si>
  <si>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</si>
  <si>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</si>
  <si>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</si>
  <si>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</si>
  <si>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</si>
  <si>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</si>
  <si>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</si>
  <si>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</si>
  <si>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</si>
  <si>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</si>
  <si>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</si>
  <si>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</si>
  <si>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</si>
  <si>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</si>
  <si>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</si>
  <si>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</si>
  <si>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</si>
  <si>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</si>
  <si>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</si>
  <si>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</si>
  <si>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</si>
  <si>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</si>
  <si>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</si>
  <si>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</si>
  <si>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</si>
  <si>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</si>
  <si>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</si>
  <si>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</si>
  <si>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</si>
  <si>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</si>
  <si>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</si>
  <si>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</si>
  <si>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</si>
  <si>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</si>
  <si>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</si>
  <si>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</si>
  <si>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</si>
  <si>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</si>
  <si>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</si>
  <si>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</si>
  <si>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</si>
  <si>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</si>
  <si>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</si>
  <si>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</si>
  <si>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</si>
  <si>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</si>
  <si>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</si>
  <si>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</si>
  <si>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</si>
  <si>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</si>
  <si>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</si>
  <si>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</si>
  <si>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</si>
  <si>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</si>
  <si>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</si>
  <si>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</si>
  <si>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</si>
  <si>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</si>
  <si>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</si>
  <si>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</si>
  <si>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</si>
  <si>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</si>
  <si>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</si>
  <si>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</si>
  <si>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</si>
  <si>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</si>
  <si>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</si>
  <si>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</si>
  <si>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</si>
  <si>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</si>
  <si>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</si>
  <si>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</si>
  <si>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</si>
  <si>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</si>
  <si>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</si>
  <si>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</si>
  <si>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</si>
  <si>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</si>
  <si>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</si>
  <si>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</si>
  <si>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</si>
  <si>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</si>
  <si>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</si>
  <si>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</si>
  <si>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</si>
  <si>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</si>
  <si>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</si>
  <si>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</si>
  <si>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</si>
  <si>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</si>
  <si>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</si>
  <si>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</si>
  <si>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</si>
  <si>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</si>
  <si>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</si>
  <si>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</si>
  <si>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</si>
  <si>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</si>
  <si>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</si>
  <si>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</si>
  <si>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</si>
  <si>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</si>
  <si>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</si>
  <si>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</si>
  <si>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</si>
  <si>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</si>
  <si>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</si>
  <si>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</si>
  <si>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</si>
  <si>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</si>
  <si>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</si>
  <si>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</si>
  <si>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</si>
  <si>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</si>
  <si>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</si>
  <si>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</si>
  <si>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</si>
  <si>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</si>
  <si>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</si>
  <si>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</si>
  <si>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</si>
  <si>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</si>
  <si>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</si>
  <si>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</si>
  <si>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</si>
  <si>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</si>
  <si>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</si>
  <si>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</si>
  <si>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</si>
  <si>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</si>
  <si>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</si>
  <si>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</si>
  <si>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</si>
  <si>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</si>
  <si>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</si>
  <si>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</si>
  <si>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</si>
  <si>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</si>
  <si>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</si>
  <si>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</si>
  <si>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</si>
  <si>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</si>
  <si>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</si>
  <si>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</si>
  <si>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</si>
  <si>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</si>
  <si>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</si>
  <si>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</si>
  <si>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</si>
  <si>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</si>
  <si>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</si>
  <si>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</si>
  <si>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</si>
  <si>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</si>
  <si>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</si>
  <si>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</si>
  <si>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</si>
  <si>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</si>
  <si>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</si>
  <si>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</si>
  <si>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</si>
  <si>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</si>
  <si>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</si>
  <si>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</si>
  <si>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</si>
  <si>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</si>
  <si>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</si>
  <si>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</si>
  <si>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</si>
  <si>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</si>
  <si>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</si>
  <si>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</si>
  <si>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</si>
  <si>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</si>
  <si>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</si>
  <si>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</si>
  <si>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</si>
  <si>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</si>
  <si>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</si>
  <si>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</si>
  <si>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</si>
  <si>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</si>
  <si>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</si>
  <si>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</si>
  <si>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</si>
  <si>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</si>
  <si>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</si>
  <si>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</si>
  <si>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</si>
  <si>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</si>
  <si>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</si>
  <si>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</si>
  <si>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</si>
  <si>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</si>
  <si>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</si>
  <si>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</si>
  <si>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</si>
  <si>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</si>
  <si>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</si>
  <si>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</si>
  <si>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</si>
  <si>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</si>
  <si>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</si>
  <si>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</si>
  <si>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</si>
  <si>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</si>
  <si>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</si>
  <si>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</si>
  <si>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</si>
  <si>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</si>
  <si>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</si>
  <si>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</si>
  <si>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</si>
  <si>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</si>
  <si>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</si>
  <si>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</si>
  <si>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</si>
  <si>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</si>
  <si>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</si>
  <si>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</si>
  <si>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</si>
  <si>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</si>
  <si>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</si>
  <si>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</si>
  <si>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</si>
  <si>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</si>
  <si>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</si>
  <si>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</si>
  <si>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</si>
  <si>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</si>
  <si>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</si>
  <si>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</si>
  <si>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</si>
  <si>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</si>
  <si>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</si>
  <si>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</si>
  <si>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</si>
  <si>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</si>
  <si>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</si>
  <si>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</si>
  <si>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</si>
  <si>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</si>
  <si>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</si>
  <si>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</si>
  <si>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</si>
  <si>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</si>
  <si>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</si>
  <si>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</si>
  <si>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</si>
  <si>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</si>
  <si>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</si>
  <si>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</si>
  <si>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</si>
  <si>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</si>
  <si>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</si>
  <si>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</si>
  <si>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</si>
  <si>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</si>
  <si>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</si>
  <si>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</si>
  <si>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</si>
  <si>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</si>
  <si>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</si>
  <si>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</si>
  <si>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</si>
  <si>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</si>
  <si>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</si>
  <si>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</si>
  <si>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</si>
  <si>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</si>
  <si>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</si>
  <si>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</si>
  <si>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</si>
  <si>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</si>
  <si>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</si>
  <si>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</si>
  <si>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</si>
  <si>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</si>
  <si>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</si>
  <si>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</si>
  <si>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</si>
  <si>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</si>
  <si>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</si>
  <si>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</si>
  <si>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</si>
  <si>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</si>
  <si>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</si>
  <si>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</si>
  <si>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</si>
  <si>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</si>
  <si>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</si>
  <si>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</si>
  <si>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</si>
  <si>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</si>
  <si>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</si>
  <si>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</si>
  <si>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</si>
  <si>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</si>
  <si>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</si>
  <si>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</si>
  <si>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</si>
  <si>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</si>
  <si>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</si>
  <si>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</si>
  <si>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</si>
  <si>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</si>
  <si>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</si>
  <si>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</si>
  <si>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</si>
  <si>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</si>
  <si>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</si>
  <si>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</si>
  <si>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</si>
  <si>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</si>
  <si>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</si>
  <si>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</si>
  <si>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</si>
  <si>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</si>
  <si>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</si>
  <si>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</si>
  <si>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</si>
  <si>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</si>
  <si>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</si>
  <si>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</si>
  <si>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</si>
  <si>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</si>
  <si>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</si>
  <si>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</si>
  <si>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</si>
  <si>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</si>
  <si>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</si>
  <si>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</si>
  <si>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</si>
  <si>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</si>
  <si>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</si>
  <si>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</si>
  <si>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</si>
  <si>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</si>
  <si>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</si>
  <si>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</si>
  <si>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</si>
  <si>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</si>
  <si>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</si>
  <si>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</si>
  <si>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</si>
  <si>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</si>
  <si>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</si>
  <si>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</si>
  <si>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</si>
  <si>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</si>
  <si>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</si>
  <si>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</si>
  <si>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</si>
  <si>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</si>
  <si>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</si>
  <si>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</si>
  <si>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</si>
  <si>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</si>
  <si>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</si>
  <si>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</si>
  <si>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</si>
  <si>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</si>
  <si>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</si>
  <si>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</si>
  <si>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</si>
  <si>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</si>
  <si>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</si>
  <si>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</si>
  <si>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</si>
  <si>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</si>
  <si>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</si>
  <si>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</si>
  <si>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</si>
  <si>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</si>
  <si>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</si>
  <si>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</si>
  <si>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</si>
  <si>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</si>
  <si>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</si>
  <si>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</si>
  <si>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</si>
  <si>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</si>
  <si>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</si>
  <si>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</si>
  <si>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</si>
  <si>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</si>
  <si>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</si>
  <si>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</si>
  <si>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</si>
  <si>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</si>
  <si>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</si>
  <si>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</si>
  <si>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</si>
  <si>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</si>
  <si>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</si>
  <si>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</si>
  <si>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</si>
  <si>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</si>
  <si>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</si>
  <si>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</si>
  <si>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</si>
  <si>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</si>
  <si>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</si>
  <si>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</si>
  <si>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</si>
  <si>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</si>
  <si>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</si>
  <si>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</si>
  <si>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</si>
  <si>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</si>
  <si>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</si>
  <si>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</si>
  <si>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</si>
  <si>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</si>
  <si>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</si>
  <si>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</si>
  <si>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</si>
  <si>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</si>
  <si>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</si>
  <si>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</si>
  <si>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</si>
  <si>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</si>
  <si>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</si>
  <si>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</si>
  <si>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</si>
  <si>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</si>
  <si>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</si>
  <si>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</si>
  <si>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</si>
  <si>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</si>
  <si>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</si>
  <si>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</si>
  <si>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</si>
  <si>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</si>
  <si>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</si>
  <si>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</si>
  <si>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</si>
  <si>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</si>
  <si>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</si>
  <si>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</si>
  <si>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</si>
  <si>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</si>
  <si>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</si>
  <si>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</si>
  <si>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</si>
  <si>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</si>
  <si>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</si>
  <si>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</si>
  <si>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</si>
  <si>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</si>
  <si>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</si>
  <si>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</si>
  <si>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</si>
  <si>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</si>
  <si>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</si>
  <si>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</si>
  <si>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</si>
  <si>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</si>
  <si>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</si>
  <si>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</si>
  <si>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</si>
  <si>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</si>
  <si>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</si>
  <si>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</si>
  <si>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</si>
  <si>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</si>
  <si>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</si>
  <si>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</si>
  <si>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</si>
  <si>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</si>
  <si>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</si>
  <si>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</si>
  <si>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</si>
  <si>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</si>
  <si>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</si>
  <si>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</si>
  <si>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</si>
  <si>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</si>
  <si>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</si>
  <si>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</si>
  <si>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</si>
  <si>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</si>
  <si>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</si>
  <si>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</si>
  <si>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</si>
  <si>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</si>
  <si>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</si>
  <si>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</si>
  <si>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</si>
  <si>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</si>
  <si>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</si>
  <si>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</si>
  <si>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</si>
  <si>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</si>
  <si>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</si>
  <si>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</si>
  <si>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</si>
  <si>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</si>
  <si>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</si>
  <si>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</si>
  <si>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</si>
  <si>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</si>
  <si>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</si>
  <si>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</si>
  <si>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</si>
  <si>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</si>
  <si>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</si>
  <si>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</si>
  <si>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</si>
  <si>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</si>
  <si>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</si>
  <si>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</si>
  <si>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</si>
  <si>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</si>
  <si>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</si>
  <si>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</si>
  <si>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</si>
  <si>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</si>
  <si>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</si>
  <si>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</si>
  <si>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</si>
  <si>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</si>
  <si>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</si>
  <si>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</si>
  <si>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</si>
  <si>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</si>
  <si>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</si>
  <si>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</si>
  <si>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</si>
  <si>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</si>
  <si>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</si>
  <si>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</si>
  <si>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</si>
  <si>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</si>
  <si>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</si>
  <si>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</si>
  <si>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</si>
  <si>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</si>
  <si>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</si>
  <si>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</si>
  <si>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</si>
  <si>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</si>
  <si>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</si>
  <si>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</si>
  <si>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</si>
  <si>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</si>
  <si>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</si>
  <si>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</si>
  <si>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</si>
  <si>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</si>
  <si>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</si>
  <si>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</si>
  <si>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</si>
  <si>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</si>
  <si>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</si>
  <si>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</si>
  <si>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</si>
  <si>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</si>
  <si>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</si>
  <si>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</si>
  <si>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</si>
  <si>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</si>
  <si>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</si>
  <si>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</si>
  <si>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</si>
  <si>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</si>
  <si>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</si>
  <si>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</si>
  <si>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</si>
  <si>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</si>
  <si>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</si>
  <si>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</si>
  <si>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</si>
  <si>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</si>
  <si>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</si>
  <si>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</si>
  <si>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</si>
  <si>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</si>
  <si>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</si>
  <si>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</si>
  <si>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</si>
  <si>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</si>
  <si>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</si>
  <si>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</si>
  <si>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</si>
  <si>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</si>
  <si>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</si>
  <si>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</si>
  <si>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</si>
  <si>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</si>
  <si>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</si>
  <si>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</si>
  <si>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</si>
  <si>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</si>
  <si>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</si>
  <si>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</si>
  <si>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</si>
  <si>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</si>
  <si>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</si>
  <si>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</si>
  <si>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</si>
  <si>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</si>
  <si>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</si>
  <si>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</si>
  <si>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</si>
  <si>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</si>
  <si>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</si>
  <si>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</si>
  <si>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</si>
  <si>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</si>
  <si>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</si>
  <si>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</si>
  <si>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</si>
  <si>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</si>
  <si>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</si>
  <si>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</si>
  <si>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</si>
  <si>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</si>
  <si>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</si>
  <si>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</si>
  <si>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</si>
  <si>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</si>
  <si>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</si>
  <si>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</si>
  <si>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</si>
  <si>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</si>
  <si>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</si>
  <si>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</si>
  <si>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</si>
  <si>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</si>
  <si>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</si>
  <si>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</si>
  <si>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</si>
  <si>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</si>
  <si>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</si>
  <si>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</si>
  <si>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</si>
  <si>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</si>
  <si>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</si>
  <si>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</si>
  <si>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</si>
  <si>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</si>
  <si>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</si>
  <si>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</si>
  <si>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</si>
  <si>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</si>
  <si>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</si>
  <si>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</si>
  <si>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</si>
  <si>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</si>
  <si>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</si>
  <si>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</si>
  <si>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</si>
  <si>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</si>
  <si>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</si>
  <si>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</si>
  <si>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</si>
  <si>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</si>
  <si>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</si>
  <si>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</si>
  <si>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</si>
  <si>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</si>
  <si>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</si>
  <si>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</si>
  <si>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</si>
  <si>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</si>
  <si>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</si>
  <si>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</si>
  <si>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</si>
  <si>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</si>
  <si>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</si>
  <si>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</si>
  <si>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</si>
  <si>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</si>
  <si>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</si>
  <si>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</si>
  <si>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</si>
  <si>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</si>
  <si>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</si>
  <si>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</si>
  <si>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</si>
  <si>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</si>
  <si>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</si>
  <si>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</si>
  <si>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</si>
  <si>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</si>
  <si>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</si>
  <si>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</si>
  <si>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</si>
  <si>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</si>
  <si>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</si>
  <si>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</si>
  <si>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</si>
  <si>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</si>
  <si>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</si>
  <si>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</si>
  <si>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</si>
  <si>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</si>
  <si>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</si>
  <si>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</si>
  <si>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</si>
  <si>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</si>
  <si>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</si>
  <si>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</si>
  <si>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</si>
  <si>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</si>
  <si>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</si>
  <si>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</si>
  <si>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</si>
  <si>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</si>
  <si>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</si>
  <si>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</si>
  <si>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</si>
  <si>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</si>
  <si>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</si>
  <si>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</si>
  <si>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</si>
  <si>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</si>
  <si>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</si>
  <si>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</si>
  <si>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</si>
  <si>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</si>
  <si>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</si>
  <si>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</si>
  <si>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</si>
  <si>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</si>
  <si>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</si>
  <si>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</si>
  <si>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</si>
  <si>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</si>
  <si>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</si>
  <si>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</si>
  <si>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</si>
  <si>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</si>
  <si>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</si>
  <si>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</si>
  <si>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</si>
  <si>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</si>
  <si>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</si>
  <si>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</si>
  <si>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</si>
  <si>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</si>
  <si>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</si>
  <si>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</si>
  <si>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</si>
  <si>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</si>
  <si>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</si>
  <si>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</si>
  <si>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</si>
  <si>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</si>
  <si>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</si>
  <si>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</si>
  <si>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</si>
  <si>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</si>
  <si>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</si>
  <si>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</si>
  <si>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</si>
  <si>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</si>
  <si>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</si>
  <si>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</si>
  <si>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</si>
  <si>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</si>
  <si>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</si>
  <si>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</si>
  <si>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</si>
  <si>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</si>
  <si>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</si>
  <si>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</si>
  <si>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</si>
  <si>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</si>
  <si>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</si>
  <si>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</si>
  <si>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</si>
  <si>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</si>
  <si>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</si>
  <si>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</si>
  <si>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</si>
  <si>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</si>
  <si>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</si>
  <si>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</si>
  <si>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</si>
  <si>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</si>
  <si>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</si>
  <si>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</si>
  <si>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</si>
  <si>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</si>
  <si>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</si>
  <si>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</si>
  <si>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</si>
  <si>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</si>
  <si>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</si>
  <si>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</si>
  <si>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</si>
  <si>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</si>
  <si>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</si>
  <si>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</si>
  <si>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</si>
  <si>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</si>
  <si>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</si>
  <si>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</si>
  <si>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</si>
  <si>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</si>
  <si>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</si>
  <si>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</si>
  <si>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</si>
  <si>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</si>
  <si>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</si>
  <si>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</si>
  <si>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</si>
  <si>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</si>
  <si>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</si>
  <si>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</si>
  <si>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</si>
  <si>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</si>
  <si>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</si>
  <si>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</si>
  <si>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</si>
  <si>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</si>
  <si>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</si>
  <si>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</si>
  <si>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</si>
  <si>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</si>
  <si>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</si>
  <si>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</si>
  <si>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</si>
  <si>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</si>
  <si>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</si>
  <si>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</si>
  <si>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</si>
  <si>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</si>
  <si>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</si>
  <si>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</si>
  <si>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</si>
  <si>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</si>
  <si>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</si>
  <si>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</si>
  <si>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</si>
  <si>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</si>
  <si>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</si>
  <si>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</si>
  <si>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</si>
  <si>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</si>
  <si>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</si>
  <si>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</si>
  <si>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</si>
  <si>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</si>
  <si>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</si>
  <si>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</si>
  <si>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</si>
  <si>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</si>
  <si>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</si>
  <si>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</si>
  <si>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</si>
  <si>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</si>
  <si>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</si>
  <si>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</si>
  <si>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</si>
  <si>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</si>
  <si>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</si>
  <si>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</si>
  <si>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</si>
  <si>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</si>
  <si>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</si>
  <si>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</si>
  <si>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</si>
  <si>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</si>
  <si>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</si>
  <si>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</si>
  <si>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</si>
  <si>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</si>
  <si>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</si>
  <si>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</si>
  <si>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</si>
  <si>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</si>
  <si>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</si>
  <si>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</si>
  <si>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</si>
  <si>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</si>
  <si>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</si>
  <si>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</si>
  <si>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</si>
  <si>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</si>
  <si>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</si>
  <si>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</si>
  <si>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</si>
  <si>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</si>
  <si>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</si>
  <si>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</si>
  <si>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</si>
  <si>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</si>
  <si>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</si>
  <si>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</si>
  <si>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</si>
  <si>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</si>
  <si>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</si>
  <si>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</si>
  <si>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</si>
  <si>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</si>
  <si>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</si>
  <si>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</si>
  <si>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</si>
  <si>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</si>
  <si>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</si>
  <si>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</si>
  <si>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</si>
  <si>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</si>
  <si>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</si>
  <si>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</si>
  <si>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</si>
  <si>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</si>
  <si>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</si>
  <si>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</si>
  <si>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</si>
  <si>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</si>
  <si>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</si>
  <si>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</si>
  <si>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</si>
  <si>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</si>
  <si>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</si>
  <si>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</si>
  <si>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</si>
  <si>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</si>
  <si>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</si>
  <si>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</si>
  <si>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</si>
  <si>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</si>
  <si>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</si>
  <si>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</si>
  <si>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</si>
  <si>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</si>
  <si>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</si>
  <si>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</si>
  <si>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</si>
  <si>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</si>
  <si>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</si>
  <si>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</si>
  <si>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</si>
  <si>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</si>
  <si>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</si>
  <si>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</si>
  <si>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</si>
  <si>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</si>
  <si>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</si>
  <si>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</si>
  <si>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</si>
  <si>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</si>
  <si>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</si>
  <si>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</si>
  <si>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</si>
  <si>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</si>
  <si>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</si>
  <si>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</si>
  <si>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</si>
  <si>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</si>
  <si>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</si>
  <si>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</si>
  <si>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</si>
  <si>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</si>
  <si>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</si>
  <si>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</si>
  <si>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</si>
  <si>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</si>
  <si>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</si>
  <si>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</si>
  <si>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</si>
  <si>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</si>
  <si>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</si>
  <si>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</si>
  <si>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</si>
  <si>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</si>
  <si>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</si>
  <si>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</si>
  <si>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</si>
  <si>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</si>
  <si>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</si>
  <si>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</si>
  <si>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</si>
  <si>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</si>
  <si>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</si>
  <si>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</si>
  <si>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</si>
  <si>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</si>
  <si>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</si>
  <si>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</si>
  <si>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</si>
  <si>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</si>
  <si>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</si>
  <si>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</si>
  <si>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</si>
  <si>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</si>
  <si>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</si>
  <si>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</si>
  <si>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</si>
  <si>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</si>
  <si>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</si>
  <si>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</si>
  <si>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</si>
  <si>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</si>
  <si>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</si>
  <si>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</si>
  <si>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</si>
  <si>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</si>
  <si>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</si>
  <si>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</si>
  <si>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</si>
  <si>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</si>
  <si>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</si>
  <si>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</si>
  <si>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</si>
  <si>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</si>
  <si>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</si>
  <si>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</si>
  <si>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</si>
  <si>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</si>
  <si>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</si>
  <si>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</si>
  <si>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</si>
  <si>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</si>
  <si>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</si>
  <si>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</si>
  <si>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</si>
  <si>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</si>
  <si>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</si>
  <si>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</si>
  <si>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</si>
  <si>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</si>
  <si>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</si>
  <si>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</si>
  <si>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</si>
  <si>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</si>
  <si>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</si>
  <si>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</si>
  <si>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</si>
  <si>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</si>
  <si>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</si>
  <si>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</si>
  <si>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</si>
  <si>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</si>
  <si>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</si>
  <si>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</si>
  <si>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</si>
  <si>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</si>
  <si>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</si>
  <si>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</si>
  <si>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</si>
  <si>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</si>
  <si>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</si>
  <si>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</si>
  <si>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</si>
  <si>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</si>
  <si>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</si>
  <si>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</si>
  <si>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</si>
  <si>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</si>
  <si>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</si>
  <si>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</si>
  <si>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</si>
  <si>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</si>
  <si>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</si>
  <si>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</si>
  <si>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</si>
  <si>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</si>
  <si>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</si>
  <si>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</si>
  <si>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</si>
  <si>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</si>
  <si>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</si>
  <si>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</si>
  <si>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</si>
  <si>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</si>
  <si>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</si>
  <si>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</si>
  <si>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</si>
  <si>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</si>
  <si>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</si>
  <si>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</si>
  <si>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</si>
  <si>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</si>
  <si>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</si>
  <si>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</si>
  <si>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</si>
  <si>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</si>
  <si>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</si>
  <si>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</si>
  <si>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</si>
  <si>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</si>
  <si>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</si>
  <si>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</si>
  <si>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</si>
  <si>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</si>
  <si>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</si>
  <si>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</si>
  <si>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</si>
  <si>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</si>
  <si>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</si>
  <si>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</si>
  <si>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</si>
  <si>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</si>
  <si>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</si>
  <si>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</si>
  <si>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</si>
  <si>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</si>
  <si>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</si>
  <si>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</si>
  <si>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</si>
  <si>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</si>
  <si>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</si>
  <si>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</si>
  <si>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</si>
  <si>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</si>
  <si>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</si>
  <si>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</si>
  <si>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</si>
  <si>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</si>
  <si>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</si>
  <si>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</si>
  <si>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</si>
  <si>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</si>
  <si>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</si>
  <si>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</si>
  <si>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</si>
  <si>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</si>
  <si>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</si>
  <si>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</si>
  <si>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</si>
  <si>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</si>
  <si>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</si>
  <si>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</si>
  <si>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</si>
  <si>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</si>
  <si>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</si>
  <si>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</si>
  <si>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</si>
  <si>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</si>
  <si>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</si>
  <si>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</si>
  <si>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</si>
  <si>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</si>
  <si>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</si>
  <si>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</si>
  <si>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</si>
  <si>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</si>
  <si>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</si>
  <si>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</si>
  <si>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</si>
  <si>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</si>
  <si>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</si>
  <si>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</si>
  <si>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</si>
  <si>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</si>
  <si>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</si>
  <si>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</si>
  <si>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</si>
  <si>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</si>
  <si>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</si>
  <si>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</si>
  <si>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</si>
  <si>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</si>
  <si>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</si>
  <si>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</si>
  <si>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</si>
  <si>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</si>
  <si>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</si>
  <si>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</si>
  <si>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</si>
  <si>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</si>
  <si>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</si>
  <si>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</si>
  <si>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</si>
  <si>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</si>
  <si>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</si>
  <si>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</si>
  <si>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</si>
  <si>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</si>
  <si>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</si>
  <si>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</si>
  <si>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</si>
  <si>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</si>
  <si>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</si>
  <si>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</si>
  <si>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</si>
  <si>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</si>
  <si>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</si>
  <si>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</si>
  <si>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</si>
  <si>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</si>
  <si>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</si>
  <si>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</si>
  <si>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</si>
  <si>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</si>
  <si>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</si>
  <si>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</si>
  <si>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</si>
  <si>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</si>
  <si>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</si>
  <si>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</si>
  <si>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</si>
  <si>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</si>
  <si>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</si>
  <si>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</si>
  <si>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</si>
  <si>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</si>
  <si>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</si>
  <si>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</si>
  <si>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</si>
  <si>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</si>
  <si>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</si>
  <si>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</si>
  <si>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</si>
  <si>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</si>
  <si>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</si>
  <si>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</si>
  <si>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</si>
  <si>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</si>
  <si>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</si>
  <si>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</si>
  <si>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</si>
  <si>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</si>
  <si>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</si>
  <si>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</si>
  <si>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</si>
  <si>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</si>
  <si>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</si>
  <si>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</si>
  <si>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</si>
  <si>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</si>
  <si>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</si>
  <si>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</si>
  <si>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</si>
  <si>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</si>
  <si>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</si>
  <si>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</si>
  <si>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</si>
  <si>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</si>
  <si>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</si>
  <si>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</si>
  <si>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</si>
  <si>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</si>
  <si>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</si>
  <si>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</si>
  <si>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</si>
  <si>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</si>
  <si>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</si>
  <si>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</si>
  <si>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</si>
  <si>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</si>
  <si>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</si>
  <si>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</si>
  <si>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</si>
  <si>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</si>
  <si>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</si>
  <si>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</si>
  <si>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</si>
  <si>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</si>
  <si>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</si>
  <si>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</si>
  <si>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</si>
  <si>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</si>
  <si>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</si>
  <si>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</si>
  <si>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</si>
  <si>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</si>
  <si>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</si>
  <si>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</si>
  <si>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</si>
  <si>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</si>
  <si>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</si>
  <si>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</si>
  <si>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</si>
  <si>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</si>
  <si>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</si>
  <si>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</si>
  <si>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</si>
  <si>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</si>
  <si>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</si>
  <si>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</si>
  <si>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</si>
  <si>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</si>
  <si>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</si>
  <si>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</si>
  <si>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</si>
  <si>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</si>
  <si>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</si>
  <si>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</si>
  <si>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</si>
  <si>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</si>
  <si>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</si>
  <si>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</si>
  <si>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</si>
  <si>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</si>
  <si>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</si>
  <si>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</si>
  <si>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</si>
  <si>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</si>
  <si>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</si>
  <si>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</si>
  <si>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</si>
  <si>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</si>
  <si>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</si>
  <si>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</si>
  <si>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</si>
  <si>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</si>
  <si>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</si>
  <si>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</si>
  <si>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</si>
  <si>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</si>
  <si>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</si>
  <si>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</si>
  <si>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</si>
  <si>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</si>
  <si>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</si>
  <si>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</si>
  <si>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</si>
  <si>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</si>
  <si>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</si>
  <si>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</si>
  <si>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</si>
  <si>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</si>
  <si>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</si>
  <si>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</si>
  <si>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</si>
  <si>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</si>
  <si>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</si>
  <si>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</si>
  <si>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</si>
  <si>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</si>
  <si>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</si>
  <si>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</si>
  <si>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</si>
  <si>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</si>
  <si>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</si>
  <si>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</si>
  <si>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</si>
  <si>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</si>
  <si>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</si>
  <si>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</si>
  <si>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</si>
  <si>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</si>
  <si>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</si>
  <si>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</si>
  <si>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</si>
  <si>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</si>
  <si>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</si>
  <si>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</si>
  <si>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</si>
  <si>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</si>
  <si>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</si>
  <si>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</si>
  <si>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</si>
  <si>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</si>
  <si>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</si>
  <si>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</si>
  <si>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</si>
  <si>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</si>
  <si>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</si>
  <si>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</si>
  <si>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</si>
  <si>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</si>
  <si>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</si>
  <si>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</si>
  <si>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</si>
  <si>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</si>
  <si>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</si>
  <si>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</si>
  <si>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</si>
  <si>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</si>
  <si>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</si>
  <si>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</si>
  <si>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</si>
  <si>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</si>
  <si>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</si>
  <si>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</si>
  <si>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</si>
  <si>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</si>
  <si>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</si>
  <si>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</si>
  <si>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</si>
  <si>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</si>
  <si>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</si>
  <si>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</si>
  <si>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</si>
  <si>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</si>
  <si>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</si>
  <si>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</si>
  <si>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</si>
  <si>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</si>
  <si>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</si>
  <si>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</si>
  <si>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</si>
  <si>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</si>
  <si>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</si>
  <si>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</si>
  <si>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</si>
  <si>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</si>
  <si>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</si>
  <si>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</si>
  <si>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</si>
  <si>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</si>
  <si>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</si>
  <si>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</si>
  <si>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</si>
  <si>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</si>
  <si>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</si>
  <si>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</si>
  <si>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</si>
  <si>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</si>
  <si>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</si>
  <si>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</si>
  <si>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</si>
  <si>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</si>
  <si>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</si>
  <si>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</si>
  <si>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</si>
  <si>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</si>
  <si>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</si>
  <si>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</si>
  <si>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</si>
  <si>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</si>
  <si>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</si>
  <si>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</si>
  <si>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</si>
  <si>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</si>
  <si>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</si>
  <si>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</si>
  <si>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</si>
  <si>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</si>
  <si>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</si>
  <si>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</si>
  <si>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</si>
  <si>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</si>
  <si>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</si>
  <si>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</si>
  <si>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</si>
  <si>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</si>
  <si>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</si>
  <si>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</si>
  <si>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</si>
  <si>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</si>
  <si>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</si>
  <si>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</si>
  <si>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</si>
  <si>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</si>
  <si>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</si>
  <si>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</si>
  <si>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</si>
  <si>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</si>
  <si>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</si>
  <si>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</si>
  <si>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</si>
  <si>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</si>
  <si>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</si>
  <si>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</si>
  <si>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</si>
  <si>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</si>
  <si>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</si>
  <si>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</si>
  <si>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</si>
  <si>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</si>
  <si>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</si>
  <si>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</si>
  <si>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</si>
  <si>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</si>
  <si>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</si>
  <si>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</si>
  <si>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</si>
  <si>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</si>
  <si>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</si>
  <si>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</si>
  <si>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</si>
  <si>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</si>
  <si>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</si>
  <si>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</si>
  <si>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</si>
  <si>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</si>
  <si>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</si>
  <si>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</si>
  <si>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</si>
  <si>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</si>
  <si>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</si>
  <si>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</si>
  <si>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</si>
  <si>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</si>
  <si>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</si>
  <si>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</si>
  <si>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</si>
  <si>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</si>
  <si>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</si>
  <si>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</si>
  <si>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</si>
  <si>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</si>
  <si>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</si>
  <si>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</si>
  <si>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</si>
  <si>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</si>
  <si>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</si>
  <si>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</si>
  <si>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</si>
  <si>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</si>
  <si>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</si>
  <si>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</si>
  <si>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</si>
  <si>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</si>
  <si>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</si>
  <si>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</si>
  <si>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</si>
  <si>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</si>
  <si>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</si>
  <si>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</si>
  <si>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</si>
  <si>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</si>
  <si>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</si>
  <si>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</si>
  <si>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</si>
  <si>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</si>
  <si>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</si>
  <si>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</si>
  <si>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</si>
  <si>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</si>
  <si>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</si>
  <si>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</si>
  <si>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</si>
  <si>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</si>
  <si>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</si>
  <si>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</si>
  <si>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</si>
  <si>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</si>
  <si>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</si>
  <si>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</si>
  <si>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</si>
  <si>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</si>
  <si>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</si>
  <si>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</si>
  <si>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</si>
  <si>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</si>
  <si>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</si>
  <si>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</si>
  <si>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</si>
  <si>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</si>
  <si>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</si>
  <si>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</si>
  <si>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</si>
  <si>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</si>
  <si>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</si>
  <si>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</si>
  <si>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</si>
  <si>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</si>
  <si>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</si>
  <si>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</si>
  <si>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</si>
  <si>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</si>
  <si>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</si>
  <si>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</si>
  <si>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</si>
  <si>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</si>
  <si>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</si>
  <si>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</si>
  <si>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</si>
  <si>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</si>
  <si>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</si>
  <si>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</si>
  <si>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</si>
  <si>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</si>
  <si>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</si>
  <si>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</si>
  <si>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</si>
  <si>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</si>
  <si>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</si>
  <si>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</si>
  <si>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</si>
  <si>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</si>
  <si>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</si>
  <si>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</si>
  <si>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</si>
  <si>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</si>
  <si>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</si>
  <si>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</si>
  <si>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</si>
  <si>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</si>
  <si>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</si>
  <si>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</si>
  <si>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</si>
  <si>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</si>
  <si>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</si>
  <si>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</si>
  <si>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</si>
  <si>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</si>
  <si>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</si>
  <si>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</si>
  <si>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</si>
  <si>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</si>
  <si>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</si>
  <si>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</si>
  <si>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</si>
  <si>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</si>
  <si>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</si>
  <si>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</si>
  <si>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</si>
  <si>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</si>
  <si>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</si>
  <si>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</si>
  <si>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</si>
  <si>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</si>
  <si>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</si>
  <si>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</si>
  <si>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</si>
  <si>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</si>
  <si>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</si>
  <si>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</si>
  <si>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</si>
  <si>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</si>
  <si>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</si>
  <si>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</si>
  <si>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</si>
  <si>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</si>
  <si>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</si>
  <si>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</si>
  <si>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</si>
  <si>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</si>
  <si>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</si>
  <si>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</si>
  <si>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</si>
  <si>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</si>
  <si>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</si>
  <si>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</si>
  <si>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</si>
  <si>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</si>
  <si>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</si>
  <si>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</si>
  <si>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</si>
  <si>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</si>
  <si>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</si>
  <si>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</si>
  <si>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</si>
  <si>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</si>
  <si>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</si>
  <si>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</si>
  <si>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</si>
  <si>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</si>
  <si>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</si>
  <si>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</si>
  <si>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</si>
  <si>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</si>
  <si>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</si>
  <si>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</si>
  <si>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</si>
  <si>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</si>
  <si>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</si>
  <si>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</si>
  <si>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</si>
  <si>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</si>
  <si>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</si>
  <si>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</si>
  <si>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</si>
  <si>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</si>
  <si>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</si>
  <si>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</si>
  <si>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</si>
  <si>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</si>
  <si>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</si>
  <si>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</si>
  <si>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</si>
  <si>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</si>
  <si>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</si>
  <si>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</si>
  <si>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</si>
  <si>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</si>
  <si>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</si>
  <si>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</si>
  <si>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</si>
  <si>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</si>
  <si>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</si>
  <si>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</si>
  <si>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</si>
  <si>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</si>
  <si>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</si>
  <si>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</si>
  <si>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</si>
  <si>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</si>
  <si>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</si>
  <si>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</si>
  <si>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</si>
  <si>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</si>
  <si>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</si>
  <si>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</si>
  <si>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</si>
  <si>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</si>
  <si>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</si>
  <si>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</si>
  <si>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</si>
  <si>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</si>
  <si>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</si>
  <si>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</si>
  <si>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</si>
  <si>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</si>
  <si>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</si>
  <si>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</si>
  <si>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</si>
  <si>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</si>
  <si>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</si>
  <si>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</si>
  <si>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</si>
  <si>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</si>
  <si>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</si>
  <si>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</si>
  <si>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</si>
  <si>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</si>
  <si>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</si>
  <si>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</si>
  <si>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</si>
  <si>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</si>
  <si>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</si>
  <si>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</si>
  <si>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</si>
  <si>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</si>
  <si>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</si>
  <si>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</si>
  <si>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</si>
  <si>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</si>
  <si>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</si>
  <si>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</si>
  <si>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</si>
  <si>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</si>
  <si>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</si>
  <si>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</si>
  <si>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</si>
  <si>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</si>
  <si>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</si>
  <si>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</si>
  <si>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</si>
  <si>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</si>
  <si>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</si>
  <si>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</si>
  <si>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</si>
  <si>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</si>
  <si>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</si>
  <si>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</si>
  <si>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</si>
  <si>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</si>
  <si>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</si>
  <si>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</si>
  <si>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</si>
  <si>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</si>
  <si>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</si>
  <si>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</si>
  <si>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</si>
  <si>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</si>
  <si>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</si>
  <si>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</si>
  <si>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</si>
  <si>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</si>
  <si>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</si>
  <si>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</si>
  <si>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</si>
  <si>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</si>
  <si>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</si>
  <si>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</si>
  <si>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</si>
  <si>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</si>
  <si>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</si>
  <si>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</si>
  <si>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</si>
  <si>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</si>
  <si>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</si>
  <si>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</si>
  <si>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</si>
  <si>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</si>
  <si>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</si>
  <si>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</si>
  <si>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</si>
  <si>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</si>
  <si>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</si>
  <si>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</si>
  <si>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</si>
  <si>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</si>
  <si>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</si>
  <si>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</si>
  <si>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</si>
  <si>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</si>
  <si>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</si>
  <si>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</si>
  <si>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</si>
  <si>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</si>
  <si>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</si>
  <si>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</si>
  <si>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</si>
  <si>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</si>
  <si>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</si>
  <si>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</si>
  <si>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</si>
  <si>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</si>
  <si>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</si>
  <si>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</si>
  <si>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</si>
  <si>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</si>
  <si>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</si>
  <si>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</si>
  <si>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</si>
  <si>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</si>
  <si>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</si>
  <si>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</si>
  <si>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</si>
  <si>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</si>
  <si>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</si>
  <si>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</si>
  <si>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</si>
  <si>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</si>
  <si>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</si>
  <si>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</si>
  <si>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</si>
  <si>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</si>
  <si>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</si>
  <si>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</si>
  <si>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</si>
  <si>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</si>
  <si>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</si>
  <si>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</si>
  <si>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</si>
  <si>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</si>
  <si>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</si>
  <si>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</si>
  <si>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</si>
  <si>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</si>
  <si>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</si>
  <si>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</si>
  <si>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</si>
  <si>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</si>
  <si>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</si>
  <si>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</si>
  <si>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</si>
  <si>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</si>
  <si>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</si>
  <si>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</si>
  <si>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</si>
  <si>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</si>
  <si>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</si>
  <si>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</si>
  <si>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</si>
  <si>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</si>
  <si>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</si>
  <si>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</si>
  <si>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</si>
  <si>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</si>
  <si>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</si>
  <si>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</si>
  <si>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</si>
  <si>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</si>
  <si>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</si>
  <si>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</si>
  <si>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</si>
  <si>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</si>
  <si>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</si>
  <si>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</si>
  <si>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</si>
  <si>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</si>
  <si>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</si>
  <si>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</si>
  <si>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</si>
  <si>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</si>
  <si>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</si>
  <si>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</si>
  <si>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</si>
  <si>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</si>
  <si>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</si>
  <si>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</si>
  <si>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</si>
  <si>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</si>
  <si>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</si>
  <si>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</si>
  <si>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</si>
  <si>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</si>
  <si>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</si>
  <si>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</si>
  <si>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</si>
  <si>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</si>
  <si>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</si>
  <si>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</si>
  <si>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</si>
  <si>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</si>
  <si>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</si>
  <si>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</si>
  <si>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</si>
  <si>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</si>
  <si>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</si>
  <si>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</si>
  <si>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</si>
  <si>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</si>
  <si>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</si>
  <si>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</si>
  <si>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</si>
  <si>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</si>
  <si>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</si>
  <si>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</si>
  <si>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</si>
  <si>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</si>
  <si>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</si>
  <si>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</si>
  <si>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</si>
  <si>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</si>
  <si>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</si>
  <si>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</si>
  <si>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</si>
  <si>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</si>
  <si>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</si>
  <si>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</si>
  <si>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</si>
  <si>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</si>
  <si>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</si>
  <si>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</si>
  <si>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</si>
  <si>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</si>
  <si>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</si>
  <si>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</si>
  <si>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</si>
  <si>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</si>
  <si>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</si>
  <si>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</si>
  <si>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</si>
  <si>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</si>
  <si>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</si>
  <si>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</si>
  <si>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</si>
  <si>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</si>
  <si>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</si>
  <si>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</si>
  <si>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</si>
  <si>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</si>
  <si>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</si>
  <si>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</si>
  <si>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</si>
  <si>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</si>
  <si>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</si>
  <si>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</si>
  <si>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</si>
  <si>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</si>
  <si>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</si>
  <si>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</si>
  <si>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</si>
  <si>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</si>
  <si>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</si>
  <si>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</si>
  <si>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</si>
  <si>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</si>
  <si>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</si>
  <si>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</si>
  <si>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</si>
  <si>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</si>
  <si>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</si>
  <si>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</si>
  <si>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</si>
  <si>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</si>
  <si>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</si>
  <si>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</si>
  <si>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</si>
  <si>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</si>
  <si>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</si>
  <si>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</si>
  <si>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</si>
  <si>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</si>
  <si>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</si>
  <si>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</si>
  <si>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</si>
  <si>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</si>
  <si>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</si>
  <si>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</si>
  <si>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</si>
  <si>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</si>
  <si>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</si>
  <si>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</si>
  <si>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</si>
  <si>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</si>
  <si>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</si>
  <si>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</si>
  <si>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</si>
  <si>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</si>
  <si>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</si>
  <si>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</si>
  <si>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</si>
  <si>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</si>
  <si>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</si>
  <si>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</si>
  <si>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</si>
  <si>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</si>
  <si>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</si>
  <si>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</si>
  <si>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</si>
  <si>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</si>
  <si>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</si>
  <si>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</si>
  <si>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</si>
  <si>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</si>
  <si>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</si>
  <si>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</si>
  <si>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</si>
  <si>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</si>
  <si>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</si>
  <si>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</si>
  <si>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</si>
  <si>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</si>
  <si>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</si>
  <si>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</si>
  <si>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</si>
  <si>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</si>
  <si>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</si>
  <si>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</si>
  <si>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</si>
  <si>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</si>
  <si>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</si>
  <si>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</si>
  <si>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</si>
  <si>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</si>
  <si>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</si>
  <si>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</si>
  <si>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</si>
  <si>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</si>
  <si>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</si>
  <si>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</si>
  <si>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</si>
  <si>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</si>
  <si>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</si>
  <si>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</si>
  <si>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</si>
  <si>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</si>
  <si>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</si>
  <si>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</si>
  <si>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</si>
  <si>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</si>
  <si>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</si>
  <si>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</si>
  <si>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</si>
  <si>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</si>
  <si>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</si>
  <si>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</si>
  <si>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</si>
  <si>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</si>
  <si>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</si>
  <si>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</si>
  <si>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</si>
  <si>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</si>
  <si>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</si>
  <si>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</si>
  <si>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</si>
  <si>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</si>
  <si>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</si>
  <si>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</si>
  <si>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</si>
  <si>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</si>
  <si>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</si>
  <si>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</si>
  <si>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</si>
  <si>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</si>
  <si>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</si>
  <si>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</si>
  <si>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</si>
  <si>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</si>
  <si>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</si>
  <si>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</si>
  <si>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</si>
  <si>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</si>
  <si>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</si>
  <si>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</si>
  <si>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</si>
  <si>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</si>
  <si>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</si>
  <si>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</si>
  <si>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</si>
  <si>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</si>
  <si>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</si>
  <si>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</si>
  <si>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</si>
  <si>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</si>
  <si>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</si>
  <si>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</si>
  <si>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</si>
  <si>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</si>
  <si>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</si>
  <si>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</si>
  <si>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</si>
  <si>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</si>
  <si>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</si>
  <si>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</si>
  <si>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</si>
  <si>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</si>
  <si>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</si>
  <si>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</si>
  <si>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</si>
  <si>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</si>
  <si>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</si>
  <si>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</si>
  <si>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</si>
  <si>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</si>
  <si>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</si>
  <si>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</si>
  <si>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</si>
  <si>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</si>
  <si>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</si>
  <si>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</si>
  <si>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</si>
  <si>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</si>
  <si>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</si>
  <si>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</si>
  <si>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</si>
  <si>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</si>
  <si>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</si>
  <si>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</si>
  <si>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</si>
  <si>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</si>
  <si>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</si>
  <si>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</si>
  <si>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</si>
  <si>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</si>
  <si>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</si>
  <si>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</si>
  <si>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</si>
  <si>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</si>
  <si>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</si>
  <si>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</si>
  <si>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</si>
  <si>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</si>
  <si>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</si>
  <si>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</si>
  <si>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</si>
  <si>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</si>
  <si>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</si>
  <si>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</si>
  <si>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</si>
  <si>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</si>
  <si>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</si>
  <si>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</si>
  <si>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</si>
  <si>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</si>
  <si>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</si>
  <si>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</si>
  <si>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</si>
  <si>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</si>
  <si>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</si>
  <si>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</si>
  <si>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</si>
  <si>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</si>
  <si>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</si>
  <si>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</si>
  <si>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</si>
  <si>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</si>
  <si>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</si>
  <si>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</si>
  <si>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</si>
  <si>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</si>
  <si>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</si>
  <si>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</si>
  <si>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</si>
  <si>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</si>
  <si>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</si>
  <si>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</si>
  <si>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</si>
  <si>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</si>
  <si>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</si>
  <si>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</si>
  <si>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</si>
  <si>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</si>
  <si>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</si>
  <si>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</si>
  <si>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</si>
  <si>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</si>
  <si>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</si>
  <si>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</si>
  <si>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</si>
  <si>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</si>
  <si>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</si>
  <si>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</si>
  <si>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</si>
  <si>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</si>
  <si>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</si>
  <si>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</si>
  <si>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</si>
  <si>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</si>
  <si>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</si>
  <si>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</si>
  <si>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</si>
  <si>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</si>
  <si>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</si>
  <si>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</si>
  <si>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</si>
  <si>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</si>
  <si>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</si>
  <si>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</si>
  <si>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</si>
  <si>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</si>
  <si>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</si>
  <si>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</si>
  <si>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</si>
  <si>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</si>
  <si>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</si>
  <si>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</si>
  <si>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</si>
  <si>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</si>
  <si>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</si>
  <si>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</si>
  <si>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</si>
  <si>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</si>
  <si>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</si>
  <si>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</si>
  <si>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</si>
  <si>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</si>
  <si>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</si>
  <si>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</si>
  <si>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</si>
  <si>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</si>
  <si>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</si>
  <si>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</si>
  <si>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</si>
  <si>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</si>
  <si>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</si>
  <si>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</si>
  <si>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</si>
  <si>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</si>
  <si>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</si>
  <si>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</si>
  <si>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</si>
  <si>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</si>
  <si>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</si>
  <si>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</si>
  <si>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</si>
  <si>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</si>
  <si>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</si>
  <si>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</si>
  <si>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</si>
  <si>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</si>
  <si>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</si>
  <si>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</si>
  <si>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</si>
  <si>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</si>
  <si>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</si>
  <si>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</si>
  <si>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</si>
  <si>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</si>
  <si>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</si>
  <si>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</si>
  <si>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</si>
  <si>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</si>
  <si>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</si>
  <si>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</si>
  <si>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</si>
  <si>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</si>
  <si>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</si>
  <si>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</si>
  <si>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</si>
  <si>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</si>
  <si>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</si>
  <si>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</si>
  <si>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</si>
  <si>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</si>
  <si>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</si>
  <si>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</si>
  <si>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</si>
  <si>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</si>
  <si>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</si>
  <si>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</si>
  <si>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</si>
  <si>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</si>
  <si>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</si>
  <si>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</si>
  <si>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</si>
  <si>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</si>
  <si>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</si>
  <si>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</si>
  <si>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</si>
  <si>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</si>
  <si>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</si>
  <si>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</si>
  <si>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</si>
  <si>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</si>
  <si>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</si>
  <si>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</si>
  <si>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</si>
  <si>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</si>
  <si>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</si>
  <si>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</si>
  <si>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</si>
  <si>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</si>
  <si>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</si>
  <si>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</si>
  <si>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</si>
  <si>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</si>
  <si>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</si>
  <si>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</si>
  <si>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</si>
  <si>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</si>
  <si>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</si>
  <si>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</si>
  <si>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</si>
  <si>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</si>
  <si>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</si>
  <si>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</si>
  <si>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</si>
  <si>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</si>
  <si>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</si>
  <si>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</si>
  <si>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</si>
  <si>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</si>
  <si>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</si>
  <si>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</si>
  <si>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</si>
  <si>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</si>
  <si>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</si>
  <si>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</si>
  <si>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</si>
  <si>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</si>
  <si>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</si>
  <si>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</si>
  <si>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</si>
  <si>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</si>
  <si>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</si>
  <si>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</si>
  <si>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</si>
  <si>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</si>
  <si>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</si>
  <si>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</si>
  <si>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</si>
  <si>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</si>
  <si>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</si>
  <si>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</si>
  <si>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</si>
  <si>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</si>
  <si>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</si>
  <si>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</si>
  <si>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</si>
  <si>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</si>
  <si>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</si>
  <si>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</si>
  <si>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</si>
  <si>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</si>
  <si>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</si>
  <si>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</si>
  <si>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</si>
  <si>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</si>
  <si>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</si>
  <si>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</si>
  <si>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</si>
  <si>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</si>
  <si>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</si>
  <si>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</si>
  <si>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</si>
  <si>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</si>
  <si>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</si>
  <si>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</si>
  <si>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</si>
  <si>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</si>
  <si>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</si>
  <si>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</si>
  <si>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</si>
  <si>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</si>
  <si>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</si>
  <si>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</si>
  <si>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</si>
  <si>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</si>
  <si>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</si>
  <si>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</si>
  <si>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</si>
  <si>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</si>
  <si>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</si>
  <si>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</si>
  <si>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</si>
  <si>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</si>
  <si>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</si>
  <si>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</si>
  <si>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</si>
  <si>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</si>
  <si>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</si>
  <si>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</si>
  <si>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</si>
  <si>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</si>
  <si>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</si>
  <si>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</si>
  <si>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</si>
  <si>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</si>
  <si>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</si>
  <si>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</si>
  <si>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</si>
  <si>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</si>
  <si>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</si>
  <si>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</si>
  <si>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</si>
  <si>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</si>
  <si>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</si>
  <si>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</si>
  <si>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</si>
  <si>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</si>
  <si>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</si>
  <si>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</si>
  <si>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</si>
  <si>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</si>
  <si>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</si>
  <si>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</si>
  <si>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</si>
  <si>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</si>
  <si>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</si>
  <si>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</si>
  <si>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</si>
  <si>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</si>
  <si>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</si>
  <si>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</si>
  <si>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</si>
  <si>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</si>
  <si>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</si>
  <si>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</si>
  <si>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</si>
  <si>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</si>
  <si>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</si>
  <si>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</si>
  <si>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</si>
  <si>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</si>
  <si>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</si>
  <si>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</si>
  <si>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</si>
  <si>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</si>
  <si>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</si>
  <si>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</si>
  <si>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</si>
  <si>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</si>
  <si>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</si>
  <si>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</si>
  <si>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</si>
  <si>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</si>
  <si>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</si>
  <si>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</si>
  <si>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</si>
  <si>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</si>
  <si>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</si>
  <si>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</si>
  <si>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</si>
  <si>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</si>
  <si>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</si>
  <si>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</si>
  <si>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</si>
  <si>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</si>
  <si>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</si>
  <si>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</si>
  <si>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</si>
  <si>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</si>
  <si>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</si>
  <si>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</si>
  <si>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</si>
  <si>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</si>
  <si>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</si>
  <si>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</si>
  <si>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</si>
  <si>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</si>
  <si>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</si>
  <si>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</si>
  <si>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</si>
  <si>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</si>
  <si>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</si>
  <si>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</si>
  <si>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</si>
  <si>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</si>
  <si>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</si>
  <si>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</si>
  <si>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</si>
  <si>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</si>
  <si>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</si>
  <si>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</si>
  <si>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</si>
  <si>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</si>
  <si>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</si>
  <si>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</si>
  <si>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</si>
  <si>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</si>
  <si>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</si>
  <si>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</si>
  <si>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</si>
  <si>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</si>
  <si>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</si>
  <si>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</si>
  <si>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</si>
  <si>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</si>
  <si>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</si>
  <si>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</si>
  <si>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</si>
  <si>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</si>
  <si>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</si>
  <si>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</si>
  <si>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</si>
  <si>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</si>
  <si>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</si>
  <si>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</si>
  <si>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</si>
  <si>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</si>
  <si>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</si>
  <si>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</si>
  <si>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</si>
  <si>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</si>
  <si>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</si>
  <si>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</si>
  <si>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</si>
  <si>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</si>
  <si>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</si>
  <si>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</si>
  <si>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</si>
  <si>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</si>
  <si>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</si>
  <si>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</si>
  <si>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</si>
  <si>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</si>
  <si>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</si>
  <si>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</si>
  <si>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</si>
  <si>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</si>
  <si>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</si>
  <si>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</si>
  <si>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</si>
  <si>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</si>
  <si>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</si>
  <si>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</si>
  <si>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</si>
  <si>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</si>
  <si>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</si>
  <si>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</si>
  <si>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</si>
  <si>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</si>
  <si>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</si>
  <si>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</si>
  <si>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</si>
  <si>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</si>
  <si>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</si>
  <si>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</si>
  <si>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</si>
  <si>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</si>
  <si>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</si>
  <si>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</si>
  <si>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</si>
  <si>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</si>
  <si>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</si>
  <si>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</si>
  <si>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</si>
  <si>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</si>
  <si>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</si>
  <si>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</si>
  <si>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</si>
  <si>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</si>
  <si>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</si>
  <si>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</si>
  <si>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</si>
  <si>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</si>
  <si>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</si>
  <si>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</si>
  <si>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</si>
  <si>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</si>
  <si>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</si>
  <si>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</si>
  <si>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</si>
  <si>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</si>
  <si>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</si>
  <si>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</si>
  <si>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</si>
  <si>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</si>
  <si>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</si>
  <si>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</si>
  <si>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</si>
  <si>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</si>
  <si>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</si>
  <si>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</si>
  <si>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</si>
  <si>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</si>
  <si>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</si>
  <si>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</si>
  <si>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</si>
  <si>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</si>
  <si>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</si>
  <si>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</si>
  <si>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</si>
  <si>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</si>
  <si>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</si>
  <si>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</si>
  <si>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</si>
  <si>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</si>
  <si>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</si>
  <si>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</si>
  <si>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</si>
  <si>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</si>
  <si>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</si>
  <si>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</si>
  <si>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</si>
  <si>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</si>
  <si>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</si>
  <si>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</si>
  <si>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</si>
  <si>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</si>
  <si>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</si>
  <si>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</si>
  <si>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</si>
  <si>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</si>
  <si>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</si>
  <si>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</si>
  <si>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</si>
  <si>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</si>
  <si>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</si>
  <si>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</si>
  <si>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</si>
  <si>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</si>
  <si>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</si>
  <si>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</si>
  <si>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</si>
  <si>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</si>
  <si>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</si>
  <si>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</si>
  <si>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</si>
  <si>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</si>
  <si>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</si>
  <si>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</si>
  <si>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</si>
  <si>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</si>
  <si>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</si>
  <si>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</si>
  <si>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</si>
  <si>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</si>
  <si>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</si>
  <si>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</si>
  <si>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</si>
  <si>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</si>
  <si>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</si>
  <si>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</si>
  <si>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</si>
  <si>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</si>
  <si>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</si>
  <si>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</si>
  <si>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</si>
  <si>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</si>
  <si>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</si>
  <si>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</si>
  <si>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</si>
  <si>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</si>
  <si>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</si>
  <si>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</si>
  <si>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</si>
  <si>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</si>
  <si>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</si>
  <si>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</si>
  <si>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</si>
  <si>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</si>
  <si>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</si>
  <si>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</si>
  <si>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</si>
  <si>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</si>
  <si>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</si>
  <si>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</si>
  <si>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</si>
  <si>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</si>
  <si>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</si>
  <si>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</si>
  <si>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</si>
  <si>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</si>
  <si>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</si>
  <si>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</si>
  <si>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</si>
  <si>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</si>
  <si>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</si>
  <si>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</si>
  <si>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</si>
  <si>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</si>
  <si>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</si>
  <si>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</si>
  <si>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</si>
  <si>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</si>
  <si>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</si>
  <si>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</si>
  <si>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</si>
  <si>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</si>
  <si>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</si>
  <si>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</si>
  <si>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</si>
  <si>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</si>
  <si>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</si>
  <si>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</si>
  <si>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</si>
  <si>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</si>
  <si>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</si>
  <si>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</si>
  <si>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</si>
  <si>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</si>
  <si>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</si>
  <si>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</si>
  <si>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</si>
  <si>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</si>
  <si>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</si>
  <si>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</si>
  <si>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</si>
  <si>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</si>
  <si>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</si>
  <si>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</si>
  <si>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</si>
  <si>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</si>
  <si>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</si>
  <si>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</si>
  <si>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</si>
  <si>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</si>
  <si>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</si>
  <si>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</si>
  <si>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</si>
  <si>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</si>
  <si>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</si>
  <si>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</si>
  <si>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</si>
  <si>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</si>
  <si>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</si>
  <si>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</si>
  <si>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</si>
  <si>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</si>
  <si>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</si>
  <si>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</si>
  <si>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</si>
  <si>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</si>
  <si>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</si>
  <si>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</si>
  <si>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</si>
  <si>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</si>
  <si>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</si>
  <si>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</si>
  <si>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</si>
  <si>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</si>
  <si>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</si>
  <si>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</si>
  <si>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</si>
  <si>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</si>
  <si>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</si>
  <si>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</si>
  <si>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</si>
  <si>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</si>
  <si>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</si>
  <si>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</si>
  <si>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</si>
  <si>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</si>
  <si>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</si>
  <si>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</si>
  <si>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</si>
  <si>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</si>
  <si>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</si>
  <si>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</si>
  <si>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</si>
  <si>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</si>
  <si>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</si>
  <si>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</si>
  <si>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</si>
  <si>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</si>
  <si>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</si>
  <si>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</si>
  <si>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</si>
  <si>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</si>
  <si>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</si>
  <si>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</si>
  <si>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</si>
  <si>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</si>
  <si>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</si>
  <si>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</si>
  <si>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</si>
  <si>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</si>
  <si>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</si>
  <si>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</si>
  <si>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</si>
  <si>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</si>
  <si>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</si>
  <si>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</si>
  <si>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</si>
  <si>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</si>
  <si>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</si>
  <si>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</si>
  <si>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</si>
  <si>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</si>
  <si>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</si>
  <si>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</si>
  <si>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</si>
  <si>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</si>
  <si>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</si>
  <si>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</si>
  <si>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</si>
  <si>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</si>
  <si>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</si>
  <si>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</si>
  <si>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</si>
  <si>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</si>
  <si>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</si>
  <si>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</si>
  <si>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</si>
  <si>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</si>
  <si>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</si>
  <si>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</si>
  <si>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</si>
  <si>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</si>
  <si>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</si>
  <si>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</si>
  <si>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</si>
  <si>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</si>
  <si>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</si>
  <si>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</si>
  <si>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</si>
  <si>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</si>
  <si>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</si>
  <si>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</si>
  <si>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</si>
  <si>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</si>
  <si>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</si>
  <si>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</si>
  <si>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</si>
  <si>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</si>
  <si>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</si>
  <si>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</si>
  <si>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</si>
  <si>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</si>
  <si>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</si>
  <si>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</si>
  <si>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</si>
  <si>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</si>
  <si>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</si>
  <si>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</si>
  <si>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</si>
  <si>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</si>
  <si>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</si>
  <si>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</si>
  <si>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</si>
  <si>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</si>
  <si>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</si>
  <si>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</si>
  <si>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</si>
  <si>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</si>
  <si>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</si>
  <si>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</si>
  <si>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</si>
  <si>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</si>
  <si>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</si>
  <si>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</si>
  <si>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</si>
  <si>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</si>
  <si>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</si>
  <si>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</si>
  <si>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</si>
  <si>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</si>
  <si>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</si>
  <si>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</si>
  <si>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</si>
  <si>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</si>
  <si>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</si>
  <si>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</si>
  <si>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</si>
  <si>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</si>
  <si>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</si>
  <si>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</si>
  <si>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</si>
  <si>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</si>
  <si>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</si>
  <si>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</si>
  <si>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</si>
  <si>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</si>
  <si>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</si>
  <si>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</si>
  <si>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</si>
  <si>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</si>
  <si>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</si>
  <si>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</si>
  <si>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</si>
  <si>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</si>
  <si>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</si>
  <si>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</si>
  <si>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</si>
  <si>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</si>
  <si>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</si>
  <si>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</si>
  <si>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</si>
  <si>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</si>
  <si>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</si>
  <si>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</si>
  <si>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</si>
  <si>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</si>
  <si>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</si>
  <si>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</si>
  <si>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</si>
  <si>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</si>
  <si>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</si>
  <si>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</si>
  <si>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</si>
  <si>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</si>
  <si>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</si>
  <si>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</si>
  <si>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</si>
  <si>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</si>
  <si>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</si>
  <si>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</si>
  <si>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</si>
  <si>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</si>
  <si>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</si>
  <si>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</si>
  <si>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</si>
  <si>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</si>
  <si>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</si>
  <si>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</si>
  <si>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</si>
  <si>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</si>
  <si>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</si>
  <si>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</si>
  <si>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</si>
  <si>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</si>
  <si>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</si>
  <si>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</si>
  <si>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</si>
  <si>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</si>
  <si>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</si>
  <si>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</si>
  <si>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</si>
  <si>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</si>
  <si>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</si>
  <si>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</si>
  <si>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</si>
  <si>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</si>
  <si>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</si>
  <si>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</si>
  <si>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</si>
  <si>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</si>
  <si>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</si>
  <si>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</si>
  <si>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</si>
  <si>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</si>
  <si>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</si>
  <si>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</si>
  <si>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</si>
  <si>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</si>
  <si>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</si>
  <si>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</si>
  <si>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</si>
  <si>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</si>
  <si>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</si>
  <si>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</si>
  <si>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</si>
  <si>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</si>
  <si>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</si>
  <si>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</si>
  <si>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</si>
  <si>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</si>
  <si>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</si>
  <si>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</si>
  <si>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</si>
  <si>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</si>
  <si>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</si>
  <si>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</si>
  <si>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</si>
  <si>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</si>
  <si>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</si>
  <si>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</si>
  <si>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</si>
  <si>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</si>
  <si>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</si>
  <si>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</si>
  <si>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</si>
  <si>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</si>
  <si>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</si>
  <si>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</si>
  <si>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</si>
  <si>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</si>
  <si>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</si>
  <si>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</si>
  <si>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</si>
  <si>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</si>
  <si>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</si>
  <si>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</si>
  <si>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</si>
  <si>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</si>
  <si>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</si>
  <si>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</si>
  <si>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</si>
  <si>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</si>
  <si>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</si>
  <si>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</si>
  <si>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</si>
  <si>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</si>
  <si>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</si>
  <si>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</si>
  <si>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</si>
  <si>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</si>
  <si>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</si>
  <si>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</si>
  <si>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</si>
  <si>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</si>
  <si>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</si>
  <si>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</si>
  <si>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</si>
  <si>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</si>
  <si>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</si>
  <si>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</si>
  <si>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</si>
  <si>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</si>
  <si>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</si>
  <si>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</si>
  <si>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</si>
  <si>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</si>
  <si>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</si>
  <si>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</si>
  <si>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</si>
  <si>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</si>
  <si>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</si>
  <si>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</si>
  <si>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</si>
  <si>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</si>
  <si>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</si>
  <si>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</si>
  <si>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</si>
  <si>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</si>
  <si>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</si>
  <si>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</si>
  <si>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</si>
  <si>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</si>
  <si>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</si>
  <si>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</si>
  <si>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</si>
  <si>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</si>
  <si>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</si>
  <si>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</si>
  <si>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</si>
  <si>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</si>
  <si>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</si>
  <si>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</si>
  <si>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</si>
  <si>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</si>
  <si>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</si>
  <si>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</si>
  <si>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</si>
  <si>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</si>
  <si>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</si>
  <si>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</si>
  <si>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</si>
  <si>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</si>
  <si>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</si>
  <si>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</si>
  <si>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</si>
  <si>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</si>
  <si>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</si>
  <si>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</si>
  <si>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</si>
  <si>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</si>
  <si>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</si>
  <si>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</si>
  <si>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</si>
  <si>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</si>
  <si>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</si>
  <si>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</si>
  <si>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</si>
  <si>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</si>
  <si>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</si>
  <si>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</si>
  <si>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</si>
  <si>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</si>
  <si>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</si>
  <si>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</si>
  <si>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</si>
  <si>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</si>
  <si>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</si>
  <si>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</si>
  <si>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</si>
  <si>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</si>
  <si>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</si>
  <si>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</si>
  <si>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</si>
  <si>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</si>
  <si>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</si>
  <si>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</si>
  <si>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</si>
  <si>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</si>
  <si>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</si>
  <si>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</si>
  <si>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</si>
  <si>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</si>
  <si>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</si>
  <si>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</si>
  <si>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</si>
  <si>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</si>
  <si>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</si>
  <si>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</si>
  <si>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</si>
  <si>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</si>
  <si>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</si>
  <si>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</si>
  <si>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</si>
  <si>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</si>
  <si>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</si>
  <si>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</si>
  <si>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</si>
  <si>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</si>
  <si>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</si>
  <si>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</si>
  <si>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</si>
  <si>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</si>
  <si>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</si>
  <si>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</si>
  <si>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</si>
  <si>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</si>
  <si>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</si>
  <si>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</si>
  <si>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</si>
  <si>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</si>
  <si>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</si>
  <si>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</si>
  <si>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</si>
  <si>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</si>
  <si>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</si>
  <si>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</si>
  <si>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</si>
  <si>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</si>
  <si>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</si>
  <si>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</si>
  <si>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</si>
  <si>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</si>
  <si>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</si>
  <si>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</si>
  <si>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</si>
  <si>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</si>
  <si>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</si>
  <si>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</si>
  <si>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</si>
  <si>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</si>
  <si>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</si>
  <si>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</si>
  <si>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</si>
  <si>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</si>
  <si>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</si>
  <si>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</si>
  <si>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</si>
  <si>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</si>
  <si>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</si>
  <si>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</si>
  <si>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</si>
  <si>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</si>
  <si>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</si>
  <si>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</si>
  <si>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</si>
  <si>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</si>
  <si>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</si>
  <si>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</si>
  <si>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</si>
  <si>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</si>
  <si>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</si>
  <si>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</si>
  <si>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</si>
  <si>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</si>
  <si>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</si>
  <si>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</si>
  <si>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</si>
  <si>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</si>
  <si>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</si>
  <si>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</si>
  <si>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</si>
  <si>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</si>
  <si>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</si>
  <si>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</si>
  <si>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</si>
  <si>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</si>
  <si>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</si>
  <si>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</si>
  <si>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</si>
  <si>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</si>
  <si>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</si>
  <si>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</si>
  <si>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</si>
  <si>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</si>
  <si>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</si>
  <si>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</si>
  <si>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</si>
  <si>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</si>
  <si>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</si>
  <si>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</si>
  <si>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</si>
  <si>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</si>
  <si>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</si>
  <si>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</si>
  <si>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</si>
  <si>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</si>
  <si>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</si>
  <si>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</si>
  <si>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</si>
  <si>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</si>
  <si>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</si>
  <si>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</si>
  <si>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</si>
  <si>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</si>
  <si>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</si>
  <si>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</si>
  <si>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</si>
  <si>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</si>
  <si>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</si>
  <si>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</si>
  <si>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</si>
  <si>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</si>
  <si>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</si>
  <si>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</si>
  <si>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</si>
  <si>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</si>
  <si>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</si>
  <si>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</si>
  <si>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</si>
  <si>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</si>
  <si>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</si>
  <si>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</si>
  <si>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</si>
  <si>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</si>
  <si>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</si>
  <si>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</si>
  <si>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</si>
  <si>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</si>
  <si>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</si>
  <si>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</si>
  <si>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</si>
  <si>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</si>
  <si>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</si>
  <si>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</si>
  <si>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</si>
  <si>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</si>
  <si>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</si>
  <si>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</si>
  <si>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</si>
  <si>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</si>
  <si>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</si>
  <si>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</si>
  <si>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</si>
  <si>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</si>
  <si>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</si>
  <si>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</si>
  <si>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</si>
  <si>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</si>
  <si>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</si>
  <si>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</si>
  <si>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</si>
  <si>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</si>
  <si>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</si>
  <si>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</si>
  <si>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</si>
  <si>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</si>
  <si>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</si>
  <si>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</si>
  <si>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</si>
  <si>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</si>
  <si>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</si>
  <si>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</si>
  <si>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</si>
  <si>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</si>
  <si>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</si>
  <si>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</si>
  <si>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</si>
  <si>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</si>
  <si>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</si>
  <si>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</si>
  <si>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</si>
  <si>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</si>
  <si>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</si>
  <si>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</si>
  <si>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</si>
  <si>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</si>
  <si>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</si>
  <si>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</si>
  <si>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</si>
  <si>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</si>
  <si>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</si>
  <si>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</si>
  <si>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</si>
  <si>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</si>
  <si>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</si>
  <si>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</si>
  <si>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</si>
  <si>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</si>
  <si>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</si>
  <si>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</si>
  <si>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</si>
  <si>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</si>
  <si>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</si>
  <si>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</si>
  <si>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</si>
  <si>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</si>
  <si>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</si>
  <si>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</si>
  <si>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</si>
  <si>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</si>
  <si>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</si>
  <si>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</si>
  <si>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</si>
  <si>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</si>
  <si>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</si>
  <si>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</si>
  <si>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</si>
  <si>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</si>
  <si>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</si>
  <si>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</si>
  <si>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</si>
  <si>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</si>
  <si>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</si>
  <si>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</si>
  <si>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</si>
  <si>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</si>
  <si>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</si>
  <si>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</si>
  <si>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</si>
  <si>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</si>
  <si>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</si>
  <si>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</si>
  <si>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</si>
  <si>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</si>
  <si>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</si>
  <si>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</si>
  <si>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</si>
  <si>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</si>
  <si>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</si>
  <si>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</si>
  <si>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</si>
  <si>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</si>
  <si>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</si>
  <si>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</si>
  <si>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</si>
  <si>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</si>
  <si>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</si>
  <si>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</si>
  <si>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</si>
  <si>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</si>
  <si>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</si>
  <si>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</si>
  <si>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</si>
  <si>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</si>
  <si>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</si>
  <si>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</si>
  <si>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</si>
  <si>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</si>
  <si>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</si>
  <si>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</si>
  <si>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</si>
  <si>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</si>
  <si>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</si>
  <si>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</si>
  <si>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</si>
  <si>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</si>
  <si>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</si>
  <si>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</si>
  <si>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</si>
  <si>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</si>
  <si>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</si>
  <si>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</si>
  <si>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</si>
  <si>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</si>
  <si>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</si>
  <si>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</si>
  <si>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</si>
  <si>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</si>
  <si>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</si>
  <si>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</si>
  <si>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</si>
  <si>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</si>
  <si>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</si>
  <si>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</si>
  <si>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</si>
  <si>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</si>
  <si>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</si>
  <si>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</si>
  <si>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</si>
  <si>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</si>
  <si>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</si>
  <si>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</si>
  <si>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</si>
  <si>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</si>
  <si>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</si>
  <si>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</si>
  <si>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</si>
  <si>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</si>
  <si>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</si>
  <si>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</si>
  <si>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</si>
  <si>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</si>
  <si>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</si>
  <si>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</si>
  <si>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</si>
  <si>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</si>
  <si>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</si>
  <si>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</si>
  <si>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</si>
  <si>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</si>
  <si>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</si>
  <si>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</si>
  <si>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</si>
  <si>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</si>
  <si>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</si>
  <si>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</si>
  <si>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</si>
  <si>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</si>
  <si>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</si>
  <si>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</si>
  <si>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</si>
  <si>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</si>
  <si>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</si>
  <si>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</si>
  <si>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</si>
  <si>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</si>
  <si>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</si>
  <si>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</si>
  <si>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</si>
  <si>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</si>
  <si>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</si>
  <si>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</si>
  <si>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</si>
  <si>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</si>
  <si>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</si>
  <si>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</si>
  <si>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</si>
  <si>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</si>
  <si>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</si>
  <si>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</si>
  <si>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</si>
  <si>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</si>
  <si>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</si>
  <si>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</si>
  <si>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</si>
  <si>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</si>
  <si>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</si>
  <si>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</si>
  <si>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</si>
  <si>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</si>
  <si>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</si>
  <si>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</si>
  <si>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</si>
  <si>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</si>
  <si>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</si>
  <si>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</si>
  <si>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</si>
  <si>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</si>
  <si>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</si>
  <si>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</si>
  <si>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</si>
  <si>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</si>
  <si>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</si>
  <si>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</si>
  <si>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</si>
  <si>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</si>
  <si>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</si>
  <si>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</si>
  <si>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</si>
  <si>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</si>
  <si>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</si>
  <si>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</si>
  <si>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</si>
  <si>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</si>
  <si>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</si>
  <si>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</si>
  <si>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</si>
  <si>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</si>
  <si>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</si>
  <si>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</si>
  <si>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</si>
  <si>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</si>
  <si>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</si>
  <si>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</si>
  <si>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</si>
  <si>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</si>
  <si>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</si>
  <si>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</si>
  <si>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</si>
  <si>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</si>
  <si>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</si>
  <si>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</si>
  <si>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</si>
  <si>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</si>
  <si>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</si>
  <si>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</si>
  <si>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</si>
  <si>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</si>
  <si>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</si>
  <si>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</si>
  <si>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</si>
  <si>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</si>
  <si>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</si>
  <si>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</si>
  <si>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</si>
  <si>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</si>
  <si>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</si>
  <si>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</si>
  <si>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</si>
  <si>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</si>
  <si>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</si>
  <si>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</si>
  <si>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</si>
  <si>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</si>
  <si>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</si>
  <si>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</si>
  <si>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</si>
  <si>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</si>
  <si>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</si>
  <si>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</si>
  <si>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</si>
  <si>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</si>
  <si>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</si>
  <si>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</si>
  <si>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</si>
  <si>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</si>
  <si>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</si>
  <si>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</si>
  <si>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</si>
  <si>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</si>
  <si>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</si>
  <si>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</si>
  <si>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</si>
  <si>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</si>
  <si>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</si>
  <si>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</si>
  <si>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</si>
  <si>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</si>
  <si>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</si>
  <si>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</si>
  <si>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</si>
  <si>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</si>
  <si>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</si>
  <si>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</si>
  <si>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</si>
  <si>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</si>
  <si>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</si>
  <si>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</si>
  <si>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</si>
  <si>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</si>
  <si>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</si>
  <si>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</si>
  <si>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</si>
  <si>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</si>
  <si>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</si>
  <si>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</si>
  <si>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</si>
  <si>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</si>
  <si>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</si>
  <si>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</si>
  <si>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</si>
  <si>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</si>
  <si>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</si>
  <si>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</si>
  <si>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</si>
  <si>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</si>
  <si>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</si>
  <si>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</si>
  <si>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</si>
  <si>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</si>
  <si>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</si>
  <si>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</si>
  <si>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</si>
  <si>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</si>
  <si>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</si>
  <si>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</si>
  <si>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</si>
  <si>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</si>
  <si>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</si>
  <si>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</si>
  <si>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</si>
  <si>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</si>
  <si>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</si>
  <si>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</si>
  <si>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</si>
  <si>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</si>
  <si>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</si>
  <si>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</si>
  <si>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</si>
  <si>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</si>
  <si>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</si>
  <si>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</si>
  <si>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</si>
  <si>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</si>
  <si>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</si>
  <si>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</si>
  <si>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</si>
  <si>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</si>
  <si>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</si>
  <si>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</si>
  <si>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</si>
  <si>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</si>
  <si>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</si>
  <si>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</si>
  <si>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</si>
  <si>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</si>
  <si>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</si>
  <si>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</si>
  <si>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</si>
  <si>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</si>
  <si>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</si>
  <si>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</si>
  <si>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</si>
  <si>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</si>
  <si>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</si>
  <si>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</si>
  <si>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</si>
  <si>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</si>
  <si>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</si>
  <si>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</si>
  <si>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</si>
  <si>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</si>
  <si>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</si>
  <si>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</si>
  <si>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</si>
  <si>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</si>
  <si>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</si>
  <si>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</si>
  <si>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</si>
  <si>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</si>
  <si>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</si>
  <si>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</si>
  <si>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</si>
  <si>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</si>
  <si>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</si>
  <si>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</si>
  <si>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</si>
  <si>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</si>
  <si>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</si>
  <si>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</si>
  <si>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</si>
  <si>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</si>
  <si>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</si>
  <si>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</si>
  <si>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</si>
  <si>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</si>
  <si>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</si>
  <si>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</si>
  <si>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</si>
  <si>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</si>
  <si>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</si>
  <si>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</si>
  <si>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</si>
  <si>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</si>
  <si>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</si>
  <si>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</si>
  <si>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</si>
  <si>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</si>
  <si>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</si>
  <si>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</si>
  <si>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</si>
  <si>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</si>
  <si>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</si>
  <si>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</si>
  <si>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</si>
  <si>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</si>
  <si>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</si>
  <si>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</si>
  <si>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</si>
  <si>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</si>
  <si>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</si>
  <si>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</si>
  <si>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</si>
  <si>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</si>
  <si>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</si>
  <si>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</si>
  <si>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</si>
  <si>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</si>
  <si>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</si>
  <si>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</si>
  <si>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</si>
  <si>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</si>
  <si>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</si>
  <si>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</si>
  <si>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</si>
  <si>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</si>
  <si>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</si>
  <si>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</si>
  <si>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</si>
  <si>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</si>
  <si>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</si>
  <si>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</si>
  <si>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</si>
  <si>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</si>
  <si>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</si>
  <si>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</si>
  <si>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</si>
  <si>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</si>
  <si>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</si>
  <si>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</si>
  <si>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</si>
  <si>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</si>
  <si>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</si>
  <si>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</si>
  <si>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</si>
  <si>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</si>
  <si>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</si>
  <si>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</si>
  <si>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</si>
  <si>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</si>
  <si>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</si>
  <si>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</si>
  <si>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</si>
  <si>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</si>
  <si>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</si>
  <si>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</si>
  <si>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</si>
  <si>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</si>
  <si>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</si>
  <si>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</si>
  <si>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</si>
  <si>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</si>
  <si>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</si>
  <si>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</si>
  <si>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</si>
  <si>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</si>
  <si>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</si>
  <si>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</si>
  <si>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</si>
  <si>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</si>
  <si>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</si>
  <si>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</si>
  <si>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</si>
  <si>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</si>
  <si>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</si>
  <si>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</si>
  <si>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</si>
  <si>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</si>
  <si>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</si>
  <si>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</si>
  <si>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</si>
  <si>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</si>
  <si>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</si>
  <si>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</si>
  <si>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</si>
  <si>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</si>
  <si>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</si>
  <si>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</si>
  <si>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</si>
  <si>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</si>
  <si>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</si>
  <si>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</si>
  <si>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</si>
  <si>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</si>
  <si>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</si>
  <si>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</si>
  <si>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</si>
  <si>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</si>
  <si>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</si>
  <si>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</si>
  <si>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</si>
  <si>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</si>
  <si>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</si>
  <si>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</si>
  <si>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</si>
  <si>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</si>
  <si>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</si>
  <si>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</si>
  <si>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</si>
  <si>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</si>
  <si>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</si>
  <si>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</si>
  <si>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</si>
  <si>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</si>
  <si>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</si>
  <si>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</si>
  <si>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</si>
  <si>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</si>
  <si>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</si>
  <si>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</si>
  <si>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</si>
  <si>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</si>
  <si>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</si>
  <si>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</si>
  <si>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</si>
  <si>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</si>
  <si>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</si>
  <si>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</si>
  <si>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</si>
  <si>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</si>
  <si>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</si>
  <si>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</si>
  <si>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</si>
  <si>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</si>
  <si>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</si>
  <si>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</si>
  <si>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</si>
  <si>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</si>
  <si>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</si>
  <si>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</si>
  <si>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</si>
  <si>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</si>
  <si>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</si>
  <si>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</si>
  <si>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</si>
  <si>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</si>
  <si>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</si>
  <si>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</si>
  <si>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</si>
  <si>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</si>
  <si>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</si>
  <si>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</si>
  <si>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</si>
  <si>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</si>
  <si>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</si>
  <si>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</si>
  <si>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</si>
  <si>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</si>
  <si>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</si>
  <si>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</si>
  <si>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</si>
  <si>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</si>
  <si>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</si>
  <si>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</si>
  <si>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</si>
  <si>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</si>
  <si>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</si>
  <si>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</si>
  <si>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</si>
  <si>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</si>
  <si>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</si>
  <si>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</si>
  <si>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</si>
  <si>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</si>
  <si>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</si>
  <si>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</si>
  <si>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</si>
  <si>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</si>
  <si>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</si>
  <si>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</si>
  <si>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</si>
  <si>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</si>
  <si>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</si>
  <si>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</si>
  <si>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</si>
  <si>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</si>
  <si>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</si>
  <si>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</si>
  <si>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</si>
  <si>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</si>
  <si>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</si>
  <si>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</si>
  <si>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</si>
  <si>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</si>
  <si>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</si>
  <si>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</si>
  <si>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</si>
  <si>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</si>
  <si>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</si>
  <si>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</si>
  <si>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</si>
  <si>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</si>
  <si>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</si>
  <si>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</si>
  <si>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</si>
  <si>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</si>
  <si>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</si>
  <si>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</si>
  <si>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</si>
  <si>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</si>
  <si>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</si>
  <si>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</si>
  <si>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</si>
  <si>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</si>
  <si>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</si>
  <si>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</si>
  <si>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</si>
  <si>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</si>
  <si>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</si>
  <si>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</si>
  <si>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</si>
  <si>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</si>
  <si>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</si>
  <si>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</si>
  <si>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</si>
  <si>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</si>
  <si>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</si>
  <si>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</si>
  <si>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</si>
  <si>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</si>
  <si>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</si>
  <si>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</si>
  <si>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</si>
  <si>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</si>
  <si>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</si>
  <si>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</si>
  <si>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</si>
  <si>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</si>
  <si>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</si>
  <si>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</si>
  <si>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</si>
  <si>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</si>
  <si>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</si>
  <si>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</si>
  <si>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</si>
  <si>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</si>
  <si>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</si>
  <si>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</si>
  <si>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</si>
  <si>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</si>
  <si>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</si>
  <si>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</si>
  <si>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</si>
  <si>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</si>
  <si>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</si>
  <si>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</si>
  <si>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</si>
  <si>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</si>
  <si>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</si>
  <si>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</si>
  <si>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</si>
  <si>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</si>
  <si>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</si>
  <si>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</si>
  <si>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</si>
  <si>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</si>
  <si>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</si>
  <si>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</si>
  <si>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</si>
  <si>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</si>
  <si>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</si>
  <si>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</si>
  <si>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</si>
  <si>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</si>
  <si>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</si>
  <si>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</si>
  <si>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</si>
  <si>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</si>
  <si>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</si>
  <si>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</si>
  <si>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</si>
  <si>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</si>
  <si>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</si>
  <si>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</si>
  <si>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</si>
  <si>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</si>
  <si>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</si>
  <si>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</si>
  <si>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</si>
  <si>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</si>
  <si>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</si>
  <si>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</si>
  <si>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</si>
  <si>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</si>
  <si>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</si>
  <si>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</si>
  <si>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</si>
  <si>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</si>
  <si>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</si>
  <si>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</si>
  <si>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</si>
  <si>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</si>
  <si>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</si>
  <si>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</si>
  <si>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</si>
  <si>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</si>
  <si>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</si>
  <si>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</si>
  <si>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</si>
  <si>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</si>
  <si>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</si>
  <si>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</si>
  <si>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</si>
  <si>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</si>
  <si>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</si>
  <si>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</si>
  <si>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</si>
  <si>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</si>
  <si>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</si>
  <si>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</si>
  <si>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</si>
  <si>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</si>
  <si>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</si>
  <si>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</si>
  <si>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</si>
  <si>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</si>
  <si>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</si>
  <si>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</si>
  <si>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</si>
  <si>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</si>
  <si>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</si>
  <si>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</si>
  <si>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</si>
  <si>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</si>
  <si>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</si>
  <si>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</si>
  <si>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</si>
  <si>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</si>
  <si>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</si>
  <si>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</si>
  <si>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</si>
  <si>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</si>
  <si>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</si>
  <si>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</si>
  <si>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</si>
  <si>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</si>
  <si>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</si>
  <si>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</si>
  <si>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</si>
  <si>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</si>
  <si>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</si>
  <si>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</si>
  <si>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</si>
  <si>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</si>
  <si>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</si>
  <si>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</si>
  <si>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</si>
  <si>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</si>
  <si>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</si>
  <si>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</si>
  <si>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</si>
  <si>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</si>
  <si>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</si>
  <si>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</si>
  <si>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</si>
  <si>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</si>
  <si>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</si>
  <si>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</si>
  <si>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</si>
  <si>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</si>
  <si>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</si>
  <si>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</si>
  <si>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</si>
  <si>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</si>
  <si>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</si>
  <si>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</si>
  <si>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</si>
  <si>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</si>
  <si>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</si>
  <si>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</si>
  <si>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</si>
  <si>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</si>
  <si>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</si>
  <si>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</si>
  <si>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</si>
  <si>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</si>
  <si>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</si>
  <si>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</si>
  <si>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</si>
  <si>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</si>
  <si>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</si>
  <si>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</si>
  <si>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</si>
  <si>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</si>
  <si>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</si>
  <si>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</si>
  <si>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</si>
  <si>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</si>
  <si>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</si>
  <si>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</si>
  <si>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</si>
  <si>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</si>
  <si>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</si>
  <si>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</si>
  <si>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</si>
  <si>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</si>
  <si>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</si>
  <si>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</si>
  <si>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</si>
  <si>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</si>
  <si>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</si>
  <si>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</si>
  <si>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</si>
  <si>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</si>
  <si>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</si>
  <si>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</si>
  <si>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</si>
  <si>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</si>
  <si>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</si>
  <si>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</si>
  <si>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</si>
  <si>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</si>
  <si>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</si>
  <si>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</si>
  <si>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</si>
  <si>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</si>
  <si>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</si>
  <si>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</si>
  <si>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</si>
  <si>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</si>
  <si>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</si>
  <si>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</si>
  <si>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</si>
  <si>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</si>
  <si>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</si>
  <si>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</si>
  <si>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</si>
  <si>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</si>
  <si>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</si>
  <si>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</si>
  <si>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</si>
  <si>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</si>
  <si>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</si>
  <si>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</si>
  <si>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</si>
  <si>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</si>
  <si>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</si>
  <si>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</si>
  <si>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</si>
  <si>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</si>
  <si>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</si>
  <si>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</si>
  <si>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</si>
  <si>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</si>
  <si>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</si>
  <si>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</si>
  <si>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</si>
  <si>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</si>
  <si>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</si>
  <si>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</si>
  <si>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</si>
  <si>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</si>
  <si>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</si>
  <si>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</si>
  <si>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</si>
  <si>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</si>
  <si>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</si>
  <si>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</si>
  <si>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</si>
  <si>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</si>
  <si>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</si>
  <si>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</si>
  <si>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</si>
  <si>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</si>
  <si>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</si>
  <si>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</si>
  <si>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</si>
  <si>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</si>
  <si>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</si>
  <si>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</si>
  <si>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</si>
  <si>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</si>
  <si>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</si>
  <si>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</si>
  <si>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</si>
  <si>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</si>
  <si>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</si>
  <si>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</si>
  <si>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</si>
  <si>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</si>
  <si>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</si>
  <si>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</si>
  <si>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</si>
  <si>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</si>
  <si>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</si>
  <si>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</si>
  <si>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</si>
  <si>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</si>
  <si>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</si>
  <si>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</si>
  <si>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</si>
  <si>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</si>
  <si>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</si>
  <si>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</si>
  <si>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</si>
  <si>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</si>
  <si>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</si>
  <si>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</si>
  <si>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</si>
  <si>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</si>
  <si>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</si>
  <si>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</si>
  <si>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</si>
  <si>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</si>
  <si>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</si>
  <si>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</si>
  <si>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</si>
  <si>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</si>
  <si>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</si>
  <si>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</si>
  <si>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</si>
  <si>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</si>
  <si>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</si>
  <si>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</si>
  <si>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</si>
  <si>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</si>
  <si>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</si>
  <si>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</si>
  <si>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</si>
  <si>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</si>
  <si>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</si>
  <si>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</si>
  <si>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</si>
  <si>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</si>
  <si>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</si>
  <si>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</si>
  <si>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</si>
  <si>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</si>
  <si>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</si>
  <si>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</si>
  <si>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</si>
  <si>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</si>
  <si>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</si>
  <si>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</si>
  <si>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</si>
  <si>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</si>
  <si>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</si>
  <si>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</si>
  <si>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</si>
  <si>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</si>
  <si>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</si>
  <si>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</si>
  <si>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</si>
  <si>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</si>
  <si>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</si>
  <si>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</si>
  <si>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</si>
  <si>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</si>
  <si>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</si>
  <si>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</si>
  <si>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</si>
  <si>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</si>
  <si>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</si>
  <si>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</si>
  <si>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</si>
  <si>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</si>
  <si>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</si>
  <si>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</si>
  <si>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</si>
  <si>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</si>
  <si>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</si>
  <si>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</si>
  <si>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</si>
  <si>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</si>
  <si>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</si>
  <si>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</si>
  <si>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</si>
  <si>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</si>
  <si>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</si>
  <si>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</si>
  <si>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</si>
  <si>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</si>
  <si>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</si>
  <si>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</si>
  <si>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</si>
  <si>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</si>
  <si>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</si>
  <si>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</si>
  <si>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</si>
  <si>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</si>
  <si>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</si>
  <si>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</si>
  <si>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</si>
  <si>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</si>
  <si>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</si>
  <si>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</si>
  <si>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</si>
  <si>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</si>
  <si>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</si>
  <si>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</si>
  <si>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</si>
  <si>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</si>
  <si>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</si>
  <si>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</si>
  <si>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</si>
  <si>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</si>
  <si>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</si>
  <si>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</si>
  <si>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</si>
  <si>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</si>
  <si>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</si>
  <si>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</si>
  <si>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</si>
  <si>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</si>
  <si>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</si>
  <si>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</si>
  <si>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</si>
  <si>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</si>
  <si>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</si>
  <si>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</si>
  <si>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</si>
  <si>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</si>
  <si>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</si>
  <si>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</si>
  <si>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</si>
  <si>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</si>
  <si>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</si>
  <si>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</si>
  <si>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</si>
  <si>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</si>
  <si>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</si>
  <si>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</si>
  <si>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</si>
  <si>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</si>
  <si>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</si>
  <si>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</si>
  <si>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</si>
  <si>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</si>
  <si>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</si>
  <si>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</si>
  <si>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</si>
  <si>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</si>
  <si>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</si>
  <si>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</si>
  <si>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</si>
  <si>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</si>
  <si>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</si>
  <si>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</si>
  <si>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</si>
  <si>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</si>
  <si>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</si>
  <si>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</si>
  <si>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</si>
  <si>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</si>
  <si>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</si>
  <si>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</si>
  <si>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</si>
  <si>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</si>
  <si>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</si>
  <si>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</si>
  <si>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</si>
  <si>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</si>
  <si>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</si>
  <si>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</si>
  <si>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</si>
  <si>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</si>
  <si>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</si>
  <si>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</si>
  <si>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</si>
  <si>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</si>
  <si>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</si>
  <si>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</si>
  <si>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</si>
  <si>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</si>
  <si>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</si>
  <si>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</si>
  <si>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</si>
  <si>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</si>
  <si>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</si>
  <si>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</si>
  <si>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</si>
  <si>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</si>
  <si>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</si>
  <si>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</si>
  <si>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</si>
  <si>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</si>
  <si>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</si>
  <si>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</si>
  <si>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</si>
  <si>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</si>
  <si>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</si>
  <si>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</si>
  <si>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</si>
  <si>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</si>
  <si>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</si>
  <si>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</si>
  <si>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</si>
  <si>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</si>
  <si>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</si>
  <si>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</si>
  <si>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</si>
  <si>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</si>
  <si>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</si>
  <si>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</si>
  <si>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</si>
  <si>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</si>
  <si>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</si>
  <si>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</si>
  <si>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</si>
  <si>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</si>
  <si>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</si>
  <si>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</si>
  <si>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</si>
  <si>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</si>
  <si>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</si>
  <si>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</si>
  <si>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</si>
  <si>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</si>
  <si>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</si>
  <si>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</si>
  <si>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</si>
  <si>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</si>
  <si>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</si>
  <si>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</si>
  <si>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</si>
  <si>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</si>
  <si>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</si>
  <si>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</si>
  <si>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</si>
  <si>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</si>
  <si>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</si>
  <si>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</si>
  <si>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</si>
  <si>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</si>
  <si>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</si>
  <si>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</si>
  <si>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</si>
  <si>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</si>
  <si>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</si>
  <si>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</si>
  <si>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</si>
  <si>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</si>
  <si>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</si>
  <si>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</si>
  <si>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</si>
  <si>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</si>
  <si>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</si>
  <si>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</si>
  <si>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</si>
  <si>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</si>
  <si>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</si>
  <si>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</si>
  <si>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</si>
  <si>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</si>
  <si>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</si>
  <si>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</si>
  <si>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</si>
  <si>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</si>
  <si>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</si>
  <si>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</si>
  <si>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</si>
  <si>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</si>
  <si>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</si>
  <si>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</si>
  <si>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</si>
  <si>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</si>
  <si>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</si>
  <si>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</si>
  <si>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</si>
  <si>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</si>
  <si>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</si>
  <si>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</si>
  <si>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</si>
  <si>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</si>
  <si>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</si>
  <si>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</si>
  <si>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</si>
  <si>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</si>
  <si>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</si>
  <si>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</si>
  <si>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</si>
  <si>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</si>
  <si>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</si>
  <si>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</si>
  <si>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</si>
  <si>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</si>
  <si>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</si>
  <si>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</si>
  <si>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</si>
  <si>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</si>
  <si>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</si>
  <si>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</si>
  <si>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</si>
  <si>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</si>
  <si>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</si>
  <si>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</si>
  <si>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</si>
  <si>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</si>
  <si>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</si>
  <si>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</si>
  <si>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</si>
  <si>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</si>
  <si>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</si>
  <si>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</si>
  <si>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</si>
  <si>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</si>
  <si>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</si>
  <si>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</si>
  <si>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</si>
  <si>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</si>
  <si>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</si>
  <si>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</si>
  <si>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</si>
  <si>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</si>
  <si>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</si>
  <si>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</si>
  <si>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</si>
  <si>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</si>
  <si>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</si>
  <si>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</si>
  <si>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</si>
  <si>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</si>
  <si>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</si>
  <si>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</si>
  <si>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</si>
  <si>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</si>
  <si>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</si>
  <si>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</si>
  <si>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</si>
  <si>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</si>
  <si>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</si>
  <si>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</si>
  <si>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</si>
  <si>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</si>
  <si>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</si>
  <si>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</si>
  <si>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</si>
  <si>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</si>
  <si>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</si>
  <si>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</si>
  <si>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</si>
  <si>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</si>
  <si>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</si>
  <si>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</si>
  <si>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</si>
  <si>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</si>
  <si>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</si>
  <si>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</si>
  <si>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</si>
  <si>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</si>
  <si>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</si>
  <si>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</si>
  <si>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</si>
  <si>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</si>
  <si>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</si>
  <si>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</si>
  <si>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</si>
  <si>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</si>
  <si>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</si>
  <si>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</si>
  <si>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</si>
  <si>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</si>
  <si>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</si>
  <si>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</si>
  <si>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</si>
  <si>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</si>
  <si>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</si>
  <si>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</si>
  <si>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</si>
  <si>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</si>
  <si>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</si>
  <si>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</si>
  <si>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</si>
  <si>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</si>
  <si>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</si>
  <si>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</si>
  <si>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</si>
  <si>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</si>
  <si>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</si>
  <si>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</si>
  <si>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</si>
  <si>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</si>
  <si>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</si>
  <si>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</si>
  <si>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</si>
  <si>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</si>
  <si>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</si>
  <si>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</si>
  <si>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</si>
  <si>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</si>
  <si>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</si>
  <si>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</si>
  <si>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</si>
  <si>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</si>
  <si>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</si>
  <si>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</si>
  <si>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</si>
  <si>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</si>
  <si>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</si>
  <si>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</si>
  <si>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</si>
  <si>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</si>
  <si>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</si>
  <si>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</si>
  <si>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</si>
  <si>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</si>
  <si>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</si>
  <si>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</si>
  <si>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</si>
  <si>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</si>
  <si>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</si>
  <si>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</si>
  <si>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</si>
  <si>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</si>
  <si>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</si>
  <si>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</si>
  <si>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</si>
  <si>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</si>
  <si>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</si>
  <si>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</si>
  <si>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</si>
  <si>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</si>
  <si>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</si>
  <si>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</si>
  <si>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</si>
  <si>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</si>
  <si>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</si>
  <si>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</si>
  <si>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</si>
  <si>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</si>
  <si>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</si>
  <si>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</si>
  <si>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</si>
  <si>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</si>
  <si>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</si>
  <si>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</si>
  <si>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</si>
  <si>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</si>
  <si>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</si>
  <si>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</si>
  <si>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</si>
  <si>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</si>
  <si>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</si>
  <si>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</si>
  <si>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</si>
  <si>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</si>
  <si>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</si>
  <si>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</si>
  <si>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</si>
  <si>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</si>
  <si>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</si>
  <si>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</si>
  <si>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</si>
  <si>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</si>
  <si>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</si>
  <si>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</si>
  <si>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</si>
  <si>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</si>
  <si>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</si>
  <si>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</si>
  <si>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</si>
  <si>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</si>
  <si>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</si>
  <si>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</si>
  <si>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</si>
  <si>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</si>
  <si>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</si>
  <si>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</si>
  <si>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</si>
  <si>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</si>
  <si>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</si>
  <si>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</si>
  <si>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</si>
  <si>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</si>
  <si>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</si>
  <si>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</si>
  <si>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</si>
  <si>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</si>
  <si>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</si>
  <si>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</si>
  <si>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</si>
  <si>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</si>
  <si>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</si>
  <si>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</si>
  <si>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</si>
  <si>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</si>
  <si>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</si>
  <si>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</si>
  <si>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</si>
  <si>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</si>
  <si>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</si>
  <si>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</si>
  <si>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</si>
  <si>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</si>
  <si>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</si>
  <si>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</si>
  <si>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</si>
  <si>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</si>
  <si>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</si>
  <si>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</si>
  <si>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</si>
  <si>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</si>
  <si>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</si>
  <si>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</si>
  <si>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</si>
  <si>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</si>
  <si>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</si>
  <si>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</si>
  <si>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</si>
  <si>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</si>
  <si>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</si>
  <si>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</si>
  <si>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</si>
  <si>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</si>
  <si>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</si>
  <si>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</si>
  <si>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</si>
  <si>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</si>
  <si>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</si>
  <si>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</si>
  <si>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</si>
  <si>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</si>
  <si>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</si>
  <si>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</si>
  <si>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</si>
  <si>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</si>
  <si>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</si>
  <si>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</si>
  <si>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</si>
  <si>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</si>
  <si>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</si>
  <si>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</si>
  <si>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</si>
  <si>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</si>
  <si>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</si>
  <si>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</si>
  <si>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</si>
  <si>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</si>
  <si>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</si>
  <si>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</si>
  <si>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</si>
  <si>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</si>
  <si>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</si>
  <si>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</si>
  <si>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</si>
  <si>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</si>
  <si>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</si>
  <si>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</si>
  <si>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</si>
  <si>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</si>
  <si>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</si>
  <si>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</si>
  <si>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</si>
  <si>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</si>
  <si>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</si>
  <si>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</si>
  <si>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</si>
  <si>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</si>
  <si>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</si>
  <si>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</si>
  <si>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</si>
  <si>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</si>
  <si>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</si>
  <si>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</si>
  <si>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</si>
  <si>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</si>
  <si>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</si>
  <si>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</si>
  <si>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</si>
  <si>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</si>
  <si>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</si>
  <si>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</si>
  <si>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</si>
  <si>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</si>
  <si>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</si>
  <si>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</si>
  <si>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</si>
  <si>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</si>
  <si>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</si>
  <si>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</si>
  <si>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</si>
  <si>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</si>
  <si>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</si>
  <si>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</si>
  <si>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</si>
  <si>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</si>
  <si>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</si>
  <si>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</si>
  <si>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</si>
  <si>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</si>
  <si>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</si>
  <si>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</si>
  <si>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</si>
  <si>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</si>
  <si>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</si>
  <si>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</si>
  <si>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</si>
  <si>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</si>
  <si>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</si>
  <si>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</si>
  <si>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</si>
  <si>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</si>
  <si>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</si>
  <si>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</si>
  <si>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</si>
  <si>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</si>
  <si>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</si>
  <si>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</si>
  <si>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</si>
  <si>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</si>
  <si>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</si>
  <si>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</si>
  <si>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</si>
  <si>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</si>
  <si>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</si>
  <si>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</si>
  <si>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</si>
  <si>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</si>
  <si>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</si>
  <si>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</si>
  <si>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</si>
  <si>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</si>
  <si>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</si>
  <si>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</si>
  <si>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</si>
  <si>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</si>
  <si>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</si>
  <si>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</si>
  <si>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</si>
  <si>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</si>
  <si>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</si>
  <si>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</si>
  <si>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</si>
  <si>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</si>
  <si>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</si>
  <si>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</si>
  <si>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</si>
  <si>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</si>
  <si>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</si>
  <si>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</si>
  <si>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</si>
  <si>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</si>
  <si>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</si>
  <si>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</si>
  <si>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</si>
  <si>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</si>
  <si>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</si>
  <si>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</si>
  <si>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</si>
  <si>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</si>
  <si>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</si>
  <si>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</si>
  <si>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</si>
  <si>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</si>
  <si>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</si>
  <si>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</si>
  <si>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</si>
  <si>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</si>
  <si>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</si>
  <si>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</si>
  <si>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</si>
  <si>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</si>
  <si>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</si>
  <si>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</si>
  <si>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</si>
  <si>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</si>
  <si>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</si>
  <si>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</si>
  <si>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</si>
  <si>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</si>
  <si>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</si>
  <si>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</si>
  <si>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</si>
  <si>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</si>
  <si>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</si>
  <si>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</si>
  <si>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</si>
  <si>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</si>
  <si>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</si>
  <si>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</si>
  <si>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</si>
  <si>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</si>
  <si>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</si>
  <si>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</si>
  <si>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</si>
  <si>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</si>
  <si>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</si>
  <si>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</si>
  <si>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</si>
  <si>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</si>
  <si>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</si>
  <si>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</si>
  <si>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</si>
  <si>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</si>
  <si>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</si>
  <si>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</si>
  <si>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</si>
  <si>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</si>
  <si>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</si>
  <si>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</si>
  <si>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</si>
  <si>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</si>
  <si>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</si>
  <si>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</si>
  <si>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</si>
  <si>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</si>
  <si>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</si>
  <si>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</si>
  <si>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</si>
  <si>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</si>
  <si>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</si>
  <si>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</si>
  <si>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</si>
  <si>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</si>
  <si>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</si>
  <si>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</si>
  <si>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</si>
  <si>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</si>
  <si>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</si>
  <si>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</si>
  <si>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</si>
  <si>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</si>
  <si>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</si>
  <si>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</si>
  <si>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</si>
  <si>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</si>
  <si>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</si>
  <si>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</si>
  <si>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</si>
  <si>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</si>
  <si>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</si>
  <si>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</si>
  <si>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</si>
  <si>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</si>
  <si>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</si>
  <si>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</si>
  <si>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</si>
  <si>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</si>
  <si>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</si>
  <si>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</si>
  <si>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</si>
  <si>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</si>
  <si>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</si>
  <si>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</si>
  <si>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</si>
  <si>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</si>
  <si>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</si>
  <si>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</si>
  <si>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</si>
  <si>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</si>
  <si>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</si>
  <si>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</si>
  <si>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</si>
  <si>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</si>
  <si>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</si>
  <si>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</si>
  <si>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</si>
  <si>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</si>
  <si>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</si>
  <si>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</si>
  <si>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</si>
  <si>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</si>
  <si>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</si>
  <si>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</si>
  <si>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</si>
  <si>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</si>
  <si>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</si>
  <si>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</si>
  <si>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</si>
  <si>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</si>
  <si>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</si>
  <si>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</si>
  <si>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</si>
  <si>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</si>
  <si>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</si>
  <si>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</si>
  <si>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</si>
  <si>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</si>
  <si>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</si>
  <si>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</si>
  <si>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</si>
  <si>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</si>
  <si>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</si>
  <si>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</si>
  <si>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</si>
  <si>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</si>
  <si>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</si>
  <si>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</si>
  <si>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</si>
  <si>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</si>
  <si>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</si>
  <si>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</si>
  <si>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</si>
  <si>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</si>
  <si>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</si>
  <si>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</si>
  <si>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</si>
  <si>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</si>
  <si>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</si>
  <si>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</si>
  <si>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</si>
  <si>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</si>
  <si>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</si>
  <si>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</si>
  <si>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</si>
  <si>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</si>
  <si>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</si>
  <si>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</si>
  <si>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</si>
  <si>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</si>
  <si>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</si>
  <si>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</si>
  <si>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</si>
  <si>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</si>
  <si>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</si>
  <si>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</si>
  <si>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</si>
  <si>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</si>
  <si>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</si>
  <si>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</si>
  <si>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</si>
  <si>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</si>
  <si>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</si>
  <si>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</si>
  <si>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</si>
  <si>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</si>
  <si>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</si>
  <si>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</si>
  <si>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</si>
  <si>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</si>
  <si>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</si>
  <si>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</si>
  <si>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</si>
  <si>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</si>
  <si>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</si>
  <si>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</si>
  <si>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</si>
  <si>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</si>
  <si>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</si>
  <si>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</si>
  <si>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</si>
  <si>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</si>
  <si>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</si>
  <si>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</si>
  <si>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</si>
  <si>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</si>
  <si>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</si>
  <si>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</si>
  <si>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</si>
  <si>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</si>
  <si>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</si>
  <si>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</si>
  <si>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</si>
  <si>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</si>
  <si>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</si>
  <si>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</si>
  <si>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</si>
  <si>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</si>
  <si>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</si>
  <si>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</si>
  <si>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</si>
  <si>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</si>
  <si>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</si>
  <si>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</si>
  <si>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</si>
  <si>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</si>
  <si>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</si>
  <si>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</si>
  <si>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</si>
  <si>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</si>
  <si>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</si>
  <si>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</si>
  <si>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</si>
  <si>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</si>
  <si>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</si>
  <si>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</si>
  <si>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</si>
  <si>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</si>
  <si>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</si>
  <si>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</si>
  <si>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</si>
  <si>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</si>
  <si>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</si>
  <si>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</si>
  <si>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</si>
  <si>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</si>
  <si>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</si>
  <si>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</si>
  <si>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</si>
  <si>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</si>
  <si>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</si>
  <si>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</si>
  <si>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</si>
  <si>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</si>
  <si>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</si>
  <si>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</si>
  <si>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</si>
  <si>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</si>
  <si>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</si>
  <si>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</si>
  <si>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</si>
  <si>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</si>
  <si>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</si>
  <si>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</si>
  <si>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</si>
  <si>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</si>
  <si>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</si>
  <si>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</si>
  <si>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</si>
  <si>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</si>
  <si>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</si>
  <si>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</si>
  <si>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</si>
  <si>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</si>
  <si>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</si>
  <si>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</si>
  <si>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</si>
  <si>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</si>
  <si>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</si>
  <si>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</si>
  <si>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</si>
  <si>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</si>
  <si>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</si>
  <si>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</si>
  <si>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</si>
  <si>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</si>
  <si>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</si>
  <si>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</si>
  <si>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</si>
  <si>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</si>
  <si>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</si>
  <si>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</si>
  <si>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</si>
  <si>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</si>
  <si>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</si>
  <si>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</si>
  <si>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</si>
  <si>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</si>
  <si>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</si>
  <si>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</si>
  <si>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</si>
  <si>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</si>
  <si>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</si>
  <si>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</si>
  <si>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</si>
  <si>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</si>
  <si>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</si>
  <si>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</si>
  <si>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</si>
  <si>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</si>
  <si>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</si>
  <si>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</si>
  <si>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</si>
  <si>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</si>
  <si>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</si>
  <si>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</si>
  <si>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</si>
  <si>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</si>
  <si>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</si>
  <si>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</si>
  <si>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</si>
  <si>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</si>
  <si>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</si>
  <si>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</si>
  <si>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</si>
  <si>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</si>
  <si>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</si>
  <si>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</si>
  <si>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</si>
  <si>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</si>
  <si>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</si>
  <si>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</si>
  <si>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</si>
  <si>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</si>
  <si>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</si>
  <si>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</si>
  <si>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</si>
  <si>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</si>
  <si>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</si>
  <si>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</si>
  <si>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</si>
  <si>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</si>
  <si>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</si>
  <si>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</si>
  <si>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</si>
  <si>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</si>
  <si>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</si>
  <si>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</si>
  <si>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</si>
  <si>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</si>
  <si>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</si>
  <si>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</si>
  <si>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</si>
  <si>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</si>
  <si>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</si>
  <si>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</si>
  <si>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</si>
  <si>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</si>
  <si>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</si>
  <si>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</si>
  <si>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</si>
  <si>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</si>
  <si>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</si>
  <si>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</si>
  <si>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</si>
  <si>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</si>
  <si>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</si>
  <si>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</si>
  <si>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</si>
  <si>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</si>
  <si>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</si>
  <si>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</si>
  <si>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</si>
  <si>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</si>
  <si>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</si>
  <si>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</si>
  <si>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</si>
  <si>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</si>
  <si>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</si>
  <si>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</si>
  <si>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</si>
  <si>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</si>
  <si>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</si>
  <si>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</si>
  <si>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</si>
  <si>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</si>
  <si>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</si>
  <si>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</si>
  <si>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</si>
  <si>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</si>
  <si>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</si>
  <si>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</si>
  <si>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</si>
  <si>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</si>
  <si>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</si>
  <si>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</si>
  <si>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</si>
  <si>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</si>
  <si>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</si>
  <si>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</si>
  <si>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</si>
  <si>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</si>
  <si>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</si>
  <si>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</si>
  <si>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</si>
  <si>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</si>
  <si>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</si>
  <si>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</si>
  <si>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</si>
  <si>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</si>
  <si>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</si>
  <si>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</si>
  <si>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</si>
  <si>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</si>
  <si>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</si>
  <si>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</si>
  <si>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</si>
  <si>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</si>
  <si>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</si>
  <si>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</si>
  <si>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</si>
  <si>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</si>
  <si>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</si>
  <si>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</si>
  <si>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</si>
  <si>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</si>
  <si>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</si>
  <si>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</si>
  <si>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</si>
  <si>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</si>
  <si>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</si>
  <si>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</si>
  <si>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</si>
  <si>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</si>
  <si>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</si>
  <si>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</si>
  <si>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</si>
  <si>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</si>
  <si>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</si>
  <si>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</si>
  <si>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</si>
  <si>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</si>
  <si>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</si>
  <si>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</si>
  <si>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</si>
  <si>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</si>
  <si>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</si>
  <si>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</si>
  <si>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</si>
  <si>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</si>
  <si>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</si>
  <si>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</si>
  <si>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</si>
  <si>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</si>
  <si>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</si>
  <si>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</si>
  <si>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</si>
  <si>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</si>
  <si>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</si>
  <si>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</si>
  <si>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</si>
  <si>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</si>
  <si>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</si>
  <si>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</si>
  <si>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</si>
  <si>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</si>
  <si>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</si>
  <si>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</si>
  <si>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</si>
  <si>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</si>
  <si>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</si>
  <si>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</si>
  <si>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</si>
  <si>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</si>
  <si>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</si>
  <si>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</si>
  <si>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</si>
  <si>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</si>
  <si>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</si>
  <si>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</si>
  <si>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</si>
  <si>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</si>
  <si>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</si>
  <si>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</si>
  <si>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</si>
  <si>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</si>
  <si>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</si>
  <si>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</si>
  <si>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</si>
  <si>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</si>
  <si>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</si>
  <si>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</si>
  <si>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</si>
  <si>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</si>
  <si>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</si>
  <si>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</si>
  <si>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</si>
  <si>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</si>
  <si>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</si>
  <si>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</si>
  <si>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</si>
  <si>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</si>
  <si>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</si>
  <si>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</si>
  <si>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</si>
  <si>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</si>
  <si>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</si>
  <si>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</si>
  <si>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</si>
  <si>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</si>
  <si>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</si>
  <si>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</si>
  <si>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</si>
  <si>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</si>
  <si>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</si>
  <si>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</si>
  <si>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</si>
  <si>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</si>
  <si>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</si>
  <si>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</si>
  <si>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</si>
  <si>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</si>
  <si>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</si>
  <si>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</si>
  <si>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</si>
  <si>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</si>
  <si>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</si>
  <si>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</si>
  <si>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</si>
  <si>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</si>
  <si>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</si>
  <si>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</si>
  <si>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</si>
  <si>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</si>
  <si>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</si>
  <si>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</si>
  <si>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</si>
  <si>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</si>
  <si>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</si>
  <si>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</si>
  <si>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</si>
  <si>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</si>
  <si>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</si>
  <si>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</si>
  <si>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</si>
  <si>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</si>
  <si>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</si>
  <si>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</si>
  <si>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</si>
  <si>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</si>
  <si>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</si>
  <si>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</si>
  <si>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</si>
  <si>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</si>
  <si>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</si>
  <si>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</si>
  <si>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</si>
  <si>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</si>
  <si>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</si>
  <si>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</si>
  <si>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</si>
  <si>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</si>
  <si>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</si>
  <si>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</si>
  <si>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</si>
  <si>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</si>
  <si>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</si>
  <si>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</si>
  <si>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</si>
  <si>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</si>
  <si>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</si>
  <si>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</si>
  <si>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</si>
  <si>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</si>
  <si>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</si>
  <si>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</si>
  <si>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</si>
  <si>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</si>
  <si>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</si>
  <si>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</si>
  <si>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</si>
  <si>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</si>
  <si>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</si>
  <si>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</si>
  <si>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</si>
  <si>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</si>
  <si>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</si>
  <si>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</si>
  <si>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</si>
  <si>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</si>
  <si>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</si>
  <si>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</si>
  <si>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</si>
  <si>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</si>
  <si>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</si>
  <si>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</si>
  <si>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</si>
  <si>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</si>
  <si>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</si>
  <si>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</si>
  <si>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</si>
  <si>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</si>
  <si>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</si>
  <si>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</si>
  <si>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</si>
  <si>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</si>
  <si>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</si>
  <si>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</si>
  <si>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</si>
  <si>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</si>
  <si>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</si>
  <si>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</si>
  <si>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</si>
  <si>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</si>
  <si>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</si>
  <si>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</si>
  <si>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</si>
  <si>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</si>
  <si>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</si>
  <si>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</si>
  <si>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</si>
  <si>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</si>
  <si>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</si>
  <si>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</si>
  <si>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</si>
  <si>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</si>
  <si>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</si>
  <si>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</si>
  <si>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</si>
  <si>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</si>
  <si>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</si>
  <si>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</si>
  <si>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</si>
  <si>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</si>
  <si>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</si>
  <si>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</si>
  <si>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</si>
  <si>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</si>
  <si>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</si>
  <si>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</si>
  <si>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</si>
  <si>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</si>
  <si>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</si>
  <si>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</si>
  <si>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</si>
  <si>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</si>
  <si>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</si>
  <si>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</si>
  <si>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</si>
  <si>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</si>
  <si>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</si>
  <si>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</si>
  <si>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</si>
  <si>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</si>
  <si>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</si>
  <si>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</si>
  <si>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</si>
  <si>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</si>
  <si>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</si>
  <si>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</si>
  <si>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</si>
  <si>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</si>
  <si>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</si>
  <si>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</si>
  <si>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</si>
  <si>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</si>
  <si>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</si>
  <si>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</si>
  <si>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</si>
  <si>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</si>
  <si>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</si>
  <si>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</si>
  <si>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</si>
  <si>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</si>
  <si>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</si>
  <si>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</si>
  <si>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</si>
  <si>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</si>
  <si>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</si>
  <si>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</si>
  <si>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</si>
  <si>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</si>
  <si>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</si>
  <si>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</si>
  <si>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</si>
  <si>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</si>
  <si>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</si>
  <si>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</si>
  <si>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</si>
  <si>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</si>
  <si>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</si>
  <si>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</si>
  <si>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</si>
  <si>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</si>
  <si>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</si>
  <si>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</si>
  <si>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</si>
  <si>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</si>
  <si>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</si>
  <si>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</si>
  <si>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</si>
  <si>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</si>
  <si>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</si>
  <si>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</si>
  <si>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</si>
  <si>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</si>
  <si>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</si>
  <si>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</si>
  <si>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</si>
  <si>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</si>
  <si>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</si>
  <si>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</si>
  <si>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</si>
  <si>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</si>
  <si>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</si>
  <si>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</si>
  <si>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</si>
  <si>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</si>
  <si>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</si>
  <si>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</si>
  <si>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</si>
  <si>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</si>
  <si>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</si>
  <si>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</si>
  <si>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</si>
  <si>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</si>
  <si>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</si>
  <si>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</si>
  <si>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</si>
  <si>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</si>
  <si>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</si>
  <si>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</si>
  <si>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</si>
  <si>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</si>
  <si>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</si>
  <si>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</si>
  <si>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</si>
  <si>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</si>
  <si>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</si>
  <si>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</si>
  <si>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</si>
  <si>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</si>
  <si>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</si>
  <si>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</si>
  <si>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</si>
  <si>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</si>
  <si>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</si>
  <si>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</si>
  <si>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</si>
  <si>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</si>
  <si>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</si>
  <si>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</si>
  <si>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</si>
  <si>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</si>
  <si>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</si>
  <si>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</si>
  <si>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</si>
  <si>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</si>
  <si>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</si>
  <si>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</si>
  <si>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</si>
  <si>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</si>
  <si>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</si>
  <si>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</si>
  <si>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</si>
  <si>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</si>
  <si>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</si>
  <si>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</si>
  <si>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</si>
  <si>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</si>
  <si>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</si>
  <si>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</si>
  <si>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</si>
  <si>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</si>
  <si>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</si>
  <si>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</si>
  <si>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</si>
  <si>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</si>
  <si>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</si>
  <si>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</si>
  <si>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</si>
  <si>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</si>
  <si>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</si>
  <si>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</si>
  <si>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</si>
  <si>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</si>
  <si>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</si>
  <si>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</si>
  <si>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</si>
  <si>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</si>
  <si>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</si>
  <si>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</si>
  <si>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</si>
  <si>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</si>
  <si>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</si>
  <si>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</si>
  <si>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</si>
  <si>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</si>
  <si>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</si>
  <si>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</si>
  <si>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</si>
  <si>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</si>
  <si>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</si>
  <si>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</si>
  <si>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</si>
  <si>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</si>
  <si>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</si>
  <si>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</si>
  <si>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</si>
  <si>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</si>
  <si>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</si>
  <si>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</si>
  <si>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</si>
  <si>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</si>
  <si>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</si>
  <si>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</si>
  <si>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</si>
  <si>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</si>
  <si>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</si>
  <si>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</si>
  <si>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</si>
  <si>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</si>
  <si>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</si>
  <si>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</si>
  <si>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</si>
  <si>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</si>
  <si>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</si>
  <si>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</si>
  <si>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</si>
  <si>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</si>
  <si>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</si>
  <si>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</si>
  <si>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</si>
  <si>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</si>
  <si>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</si>
  <si>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</si>
  <si>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</si>
  <si>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</si>
  <si>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</si>
  <si>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</si>
  <si>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</si>
  <si>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</si>
  <si>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</si>
  <si>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</si>
  <si>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</si>
  <si>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</si>
  <si>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</si>
  <si>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</si>
  <si>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</si>
  <si>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</si>
  <si>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</si>
  <si>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</si>
  <si>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</si>
  <si>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</si>
  <si>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</si>
  <si>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</si>
  <si>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</si>
  <si>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</si>
  <si>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</si>
  <si>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</si>
  <si>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</si>
  <si>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</si>
  <si>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</si>
  <si>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</si>
  <si>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</si>
  <si>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</si>
  <si>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</si>
  <si>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</si>
  <si>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</si>
  <si>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</si>
  <si>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</si>
  <si>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</si>
  <si>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</si>
  <si>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</si>
  <si>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</si>
  <si>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</si>
  <si>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</si>
  <si>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</si>
  <si>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</si>
  <si>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</si>
  <si>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</si>
  <si>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</si>
  <si>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</si>
  <si>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</si>
  <si>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</si>
  <si>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</si>
  <si>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</si>
  <si>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</si>
  <si>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</si>
  <si>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</si>
  <si>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</si>
  <si>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</si>
  <si>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</si>
  <si>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</si>
  <si>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</si>
  <si>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</si>
  <si>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</si>
  <si>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</si>
  <si>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</si>
  <si>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</si>
  <si>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</si>
  <si>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</si>
  <si>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</si>
  <si>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</si>
  <si>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</si>
  <si>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</si>
  <si>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</si>
  <si>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</si>
  <si>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</si>
  <si>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</si>
  <si>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</si>
  <si>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</si>
  <si>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</si>
  <si>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</si>
  <si>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</si>
  <si>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</si>
  <si>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</si>
  <si>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</si>
  <si>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</si>
  <si>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</si>
  <si>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</si>
  <si>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</si>
  <si>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</si>
  <si>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</si>
  <si>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</si>
  <si>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</si>
  <si>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</si>
  <si>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</si>
  <si>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</si>
  <si>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</si>
  <si>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</si>
  <si>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</si>
  <si>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</si>
  <si>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</si>
  <si>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</si>
  <si>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</si>
  <si>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</si>
  <si>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</si>
  <si>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</si>
  <si>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</si>
  <si>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</si>
  <si>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</si>
  <si>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</si>
  <si>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</si>
  <si>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</si>
  <si>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</si>
  <si>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</si>
  <si>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</si>
  <si>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</si>
  <si>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</si>
  <si>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</si>
  <si>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</si>
  <si>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</si>
  <si>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</si>
  <si>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</si>
  <si>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</si>
  <si>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</si>
  <si>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</si>
  <si>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</si>
  <si>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</si>
  <si>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</si>
  <si>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</si>
  <si>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</si>
  <si>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</si>
  <si>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</si>
  <si>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</si>
  <si>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</si>
  <si>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</si>
  <si>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</si>
  <si>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</si>
  <si>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</si>
  <si>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</si>
  <si>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</si>
  <si>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</si>
  <si>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</si>
  <si>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</si>
  <si>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</si>
  <si>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</si>
  <si>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</si>
  <si>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</si>
  <si>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</si>
  <si>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</si>
  <si>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</si>
  <si>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</si>
  <si>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</si>
  <si>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</si>
  <si>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</si>
  <si>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</si>
  <si>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</si>
  <si>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</si>
  <si>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</si>
  <si>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</si>
  <si>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</si>
  <si>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</si>
  <si>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</si>
  <si>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</si>
  <si>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</si>
  <si>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</si>
  <si>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</si>
  <si>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</si>
  <si>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</si>
  <si>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</si>
  <si>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</si>
  <si>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</si>
  <si>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</si>
  <si>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</si>
  <si>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</si>
  <si>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</si>
  <si>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</si>
  <si>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</si>
  <si>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</si>
  <si>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</si>
  <si>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</si>
  <si>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</si>
  <si>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</si>
  <si>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</si>
  <si>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</si>
  <si>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</si>
  <si>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</si>
  <si>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</si>
  <si>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</si>
  <si>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</si>
  <si>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</si>
  <si>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</si>
  <si>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</si>
  <si>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</si>
  <si>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</si>
  <si>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</si>
  <si>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</si>
  <si>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</si>
  <si>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</si>
  <si>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</si>
  <si>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</si>
  <si>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</si>
  <si>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</si>
  <si>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</si>
  <si>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</si>
  <si>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</si>
  <si>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</si>
  <si>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</si>
  <si>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</si>
  <si>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</si>
  <si>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</si>
  <si>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</si>
  <si>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</si>
  <si>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</si>
  <si>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</si>
  <si>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</si>
  <si>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</si>
  <si>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</si>
  <si>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</si>
  <si>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</si>
  <si>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</si>
  <si>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</si>
  <si>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</si>
  <si>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</si>
  <si>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</si>
  <si>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</si>
  <si>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</si>
  <si>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</si>
  <si>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</si>
  <si>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</si>
  <si>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</si>
  <si>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</si>
  <si>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</si>
  <si>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</si>
  <si>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</si>
  <si>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</si>
  <si>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</si>
  <si>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</si>
  <si>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</si>
  <si>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</si>
  <si>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</si>
  <si>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</si>
  <si>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</si>
  <si>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</si>
  <si>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</si>
  <si>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</si>
  <si>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</si>
  <si>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</si>
  <si>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</si>
  <si>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</si>
  <si>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</si>
  <si>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</si>
  <si>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</si>
  <si>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</si>
  <si>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</si>
  <si>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</si>
  <si>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</si>
  <si>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</si>
  <si>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</si>
  <si>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</si>
  <si>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</si>
  <si>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</si>
  <si>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</si>
  <si>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</si>
  <si>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</si>
  <si>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</si>
  <si>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</si>
  <si>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</si>
  <si>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</si>
  <si>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</si>
  <si>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</si>
  <si>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</si>
  <si>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</si>
  <si>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</si>
  <si>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</si>
  <si>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</si>
  <si>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</si>
  <si>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</si>
  <si>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</si>
  <si>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</si>
  <si>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</si>
  <si>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</si>
  <si>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</si>
  <si>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</si>
  <si>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</si>
  <si>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</si>
  <si>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</si>
  <si>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</si>
  <si>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</si>
  <si>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</si>
  <si>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</si>
  <si>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</si>
  <si>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</si>
  <si>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</si>
  <si>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</si>
  <si>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</si>
  <si>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</si>
  <si>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</si>
  <si>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</si>
  <si>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</si>
  <si>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</si>
  <si>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</si>
  <si>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</si>
  <si>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</si>
  <si>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</si>
  <si>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</si>
  <si>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</si>
  <si>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</si>
  <si>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</si>
  <si>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</si>
  <si>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</si>
  <si>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</si>
  <si>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</si>
  <si>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</si>
  <si>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</si>
  <si>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</si>
  <si>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</si>
  <si>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</si>
  <si>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</si>
  <si>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</si>
  <si>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</si>
  <si>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</si>
  <si>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</si>
  <si>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</si>
  <si>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</si>
  <si>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</si>
  <si>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</si>
  <si>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</si>
  <si>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</si>
  <si>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</si>
  <si>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</si>
  <si>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</si>
  <si>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</si>
  <si>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</si>
  <si>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</si>
  <si>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</si>
  <si>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</si>
  <si>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</si>
  <si>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</si>
  <si>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</si>
  <si>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</si>
  <si>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</si>
  <si>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</si>
  <si>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</si>
  <si>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</si>
  <si>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</si>
  <si>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</si>
  <si>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</si>
  <si>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</si>
  <si>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</si>
  <si>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</si>
  <si>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</si>
  <si>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</si>
  <si>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</si>
  <si>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</si>
  <si>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</si>
  <si>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</si>
  <si>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</si>
  <si>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</si>
  <si>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</si>
  <si>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</si>
  <si>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</si>
  <si>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</si>
  <si>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</si>
  <si>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</si>
  <si>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</si>
  <si>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</si>
  <si>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</si>
  <si>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</si>
  <si>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</si>
  <si>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</si>
  <si>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</si>
  <si>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</si>
  <si>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</si>
  <si>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</si>
  <si>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</si>
  <si>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</si>
  <si>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</si>
  <si>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</si>
  <si>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</si>
  <si>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</si>
  <si>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</si>
  <si>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</si>
  <si>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</si>
  <si>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</si>
  <si>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</si>
  <si>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</si>
  <si>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</si>
  <si>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</si>
  <si>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</si>
  <si>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</si>
  <si>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</si>
  <si>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</si>
  <si>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</si>
  <si>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</si>
  <si>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</si>
  <si>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</si>
  <si>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</si>
  <si>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</si>
  <si>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</si>
  <si>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</si>
  <si>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</si>
  <si>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</si>
  <si>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</si>
  <si>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</si>
  <si>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</si>
  <si>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</si>
  <si>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</si>
  <si>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</si>
  <si>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</si>
  <si>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</si>
  <si>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</si>
  <si>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</si>
  <si>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</si>
  <si>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</si>
  <si>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</si>
  <si>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</si>
  <si>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</si>
  <si>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</si>
  <si>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</si>
  <si>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</si>
  <si>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</si>
  <si>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</si>
  <si>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</si>
  <si>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</si>
  <si>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</si>
  <si>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</si>
  <si>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</si>
  <si>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</si>
  <si>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</si>
  <si>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</si>
  <si>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</si>
  <si>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</si>
  <si>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</si>
  <si>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</si>
  <si>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</si>
  <si>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</si>
  <si>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</si>
  <si>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</si>
  <si>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</si>
  <si>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</si>
  <si>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</si>
  <si>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</si>
  <si>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</si>
  <si>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</si>
  <si>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</si>
  <si>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</si>
  <si>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</si>
  <si>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</si>
  <si>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</si>
  <si>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</si>
  <si>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</si>
  <si>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</si>
  <si>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</si>
  <si>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</si>
  <si>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</si>
  <si>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</si>
  <si>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</si>
  <si>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</si>
  <si>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</si>
  <si>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</si>
  <si>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</si>
  <si>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</si>
  <si>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</si>
  <si>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</si>
  <si>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</si>
  <si>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</si>
  <si>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</si>
  <si>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</si>
  <si>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</si>
  <si>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</si>
  <si>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</si>
  <si>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</si>
  <si>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</si>
  <si>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</si>
  <si>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</si>
  <si>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</si>
  <si>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</si>
  <si>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</si>
  <si>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</si>
  <si>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</si>
  <si>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</si>
  <si>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</si>
  <si>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</si>
  <si>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</si>
  <si>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</si>
  <si>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</si>
  <si>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</si>
  <si>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</si>
  <si>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</si>
  <si>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</si>
  <si>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</si>
  <si>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</si>
  <si>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</si>
  <si>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</si>
  <si>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</si>
  <si>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</si>
  <si>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</si>
  <si>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</si>
  <si>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</si>
  <si>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</si>
  <si>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</si>
  <si>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</si>
  <si>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</si>
  <si>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</si>
  <si>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</si>
  <si>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</si>
  <si>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</si>
  <si>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</si>
  <si>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</si>
  <si>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</si>
  <si>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</si>
  <si>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</si>
  <si>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</si>
  <si>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</si>
  <si>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</si>
  <si>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</si>
  <si>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</si>
  <si>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</si>
  <si>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</si>
  <si>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</si>
  <si>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</si>
  <si>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</si>
  <si>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</si>
  <si>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</si>
  <si>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</si>
  <si>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</si>
  <si>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</si>
  <si>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</si>
  <si>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</si>
  <si>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</si>
  <si>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</si>
  <si>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</si>
  <si>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</si>
  <si>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</si>
  <si>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</si>
  <si>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</si>
  <si>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</si>
  <si>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</si>
  <si>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</si>
  <si>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</si>
  <si>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</si>
  <si>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</si>
  <si>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</si>
  <si>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</si>
  <si>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</si>
  <si>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</si>
  <si>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</si>
  <si>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</si>
  <si>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</si>
  <si>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</si>
  <si>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</si>
  <si>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</si>
  <si>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</si>
  <si>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</si>
  <si>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</si>
  <si>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</si>
  <si>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</si>
  <si>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</si>
  <si>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</si>
  <si>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</si>
  <si>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</si>
  <si>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</si>
  <si>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</si>
  <si>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</si>
  <si>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</si>
  <si>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</si>
  <si>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</si>
  <si>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</si>
  <si>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</si>
  <si>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</si>
  <si>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</si>
  <si>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</si>
  <si>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</si>
  <si>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</si>
  <si>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</si>
  <si>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</si>
  <si>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</si>
  <si>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</si>
  <si>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</si>
  <si>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</si>
  <si>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</si>
  <si>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</si>
  <si>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</si>
  <si>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</si>
  <si>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</si>
  <si>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</si>
  <si>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</si>
  <si>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</si>
  <si>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</si>
  <si>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</si>
  <si>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</si>
  <si>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</si>
  <si>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</si>
  <si>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</si>
  <si>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</si>
  <si>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</si>
  <si>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</si>
  <si>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</si>
  <si>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</si>
  <si>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</si>
  <si>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</si>
  <si>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</si>
  <si>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</si>
  <si>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</si>
  <si>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</si>
  <si>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</si>
  <si>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</si>
  <si>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</si>
  <si>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</si>
  <si>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</si>
  <si>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</si>
  <si>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</si>
  <si>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</si>
  <si>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</si>
  <si>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</si>
  <si>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</si>
  <si>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</si>
  <si>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</si>
  <si>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</si>
  <si>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</si>
  <si>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</si>
  <si>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</si>
  <si>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</si>
  <si>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</si>
  <si>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</si>
  <si>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</si>
  <si>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</si>
  <si>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</si>
  <si>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</si>
  <si>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</si>
  <si>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</si>
  <si>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</si>
  <si>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</si>
  <si>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</si>
  <si>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</si>
  <si>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</si>
  <si>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</si>
  <si>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</si>
  <si>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</si>
  <si>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</si>
  <si>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</si>
  <si>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</si>
  <si>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</si>
  <si>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</si>
  <si>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</si>
  <si>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</si>
  <si>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</si>
  <si>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</si>
  <si>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</si>
  <si>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</si>
  <si>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</si>
  <si>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</si>
  <si>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</si>
  <si>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</si>
  <si>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</si>
  <si>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</si>
  <si>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</si>
  <si>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</si>
  <si>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</si>
  <si>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</si>
  <si>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</si>
  <si>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</si>
  <si>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</si>
  <si>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</si>
  <si>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</si>
  <si>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</si>
  <si>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</si>
  <si>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</si>
  <si>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</si>
  <si>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</si>
  <si>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</si>
  <si>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</si>
  <si>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</si>
  <si>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</si>
  <si>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</si>
  <si>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</si>
  <si>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</si>
  <si>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</si>
  <si>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</si>
  <si>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</si>
  <si>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</si>
  <si>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</si>
  <si>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</si>
  <si>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</si>
  <si>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</si>
  <si>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</si>
  <si>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</si>
  <si>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</si>
  <si>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</si>
  <si>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</si>
  <si>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</si>
  <si>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</si>
  <si>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</si>
  <si>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</si>
  <si>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</si>
  <si>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</si>
  <si>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</si>
  <si>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</si>
  <si>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</si>
  <si>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</si>
  <si>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</si>
  <si>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</si>
  <si>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</si>
  <si>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</si>
  <si>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</si>
  <si>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</si>
  <si>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</si>
  <si>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</si>
  <si>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</si>
  <si>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</si>
  <si>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</si>
  <si>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</si>
  <si>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</si>
  <si>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</si>
  <si>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</si>
  <si>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</si>
  <si>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</si>
  <si>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</si>
  <si>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</si>
  <si>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</si>
  <si>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</si>
  <si>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</si>
  <si>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</si>
  <si>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</si>
  <si>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</si>
  <si>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</si>
  <si>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</si>
  <si>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</si>
  <si>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</si>
  <si>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</si>
  <si>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</si>
  <si>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</si>
  <si>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</si>
  <si>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</si>
  <si>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</si>
  <si>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</si>
  <si>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</si>
  <si>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</si>
  <si>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</si>
  <si>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</si>
  <si>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</si>
  <si>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</si>
  <si>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</si>
  <si>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</si>
  <si>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</si>
  <si>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</si>
  <si>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</si>
  <si>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</si>
  <si>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</si>
  <si>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</si>
  <si>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</si>
  <si>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</si>
  <si>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</si>
  <si>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</si>
  <si>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</si>
  <si>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</si>
  <si>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</si>
  <si>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</si>
  <si>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</si>
  <si>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</si>
  <si>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</si>
  <si>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</si>
  <si>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</si>
  <si>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</si>
  <si>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</si>
  <si>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</si>
  <si>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</si>
  <si>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</si>
  <si>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</si>
  <si>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</si>
  <si>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</si>
  <si>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</si>
  <si>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</si>
  <si>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</si>
  <si>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</si>
  <si>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</si>
  <si>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</si>
  <si>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</si>
  <si>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</si>
  <si>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</si>
  <si>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</si>
  <si>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</si>
  <si>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</si>
  <si>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</si>
  <si>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</si>
  <si>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</si>
  <si>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</si>
  <si>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</si>
  <si>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</si>
  <si>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</si>
  <si>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</si>
  <si>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</si>
  <si>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</si>
  <si>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</si>
  <si>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</si>
  <si>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</si>
  <si>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</si>
  <si>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</si>
  <si>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</si>
  <si>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</si>
  <si>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</si>
  <si>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</si>
  <si>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</si>
  <si>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</si>
  <si>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</si>
  <si>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</si>
  <si>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</si>
  <si>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</si>
  <si>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</si>
  <si>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</si>
  <si>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</si>
  <si>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</si>
  <si>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</si>
  <si>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</si>
  <si>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</si>
  <si>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</si>
  <si>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</si>
  <si>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</si>
  <si>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</si>
  <si>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</si>
  <si>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</si>
  <si>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</si>
  <si>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</si>
  <si>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</si>
  <si>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</si>
  <si>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</si>
  <si>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</si>
  <si>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</si>
  <si>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</si>
  <si>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</si>
  <si>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</si>
  <si>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</si>
  <si>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</si>
  <si>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</si>
  <si>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</si>
  <si>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</si>
  <si>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</si>
  <si>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</si>
  <si>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</si>
  <si>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</si>
  <si>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</si>
  <si>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</si>
  <si>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</si>
  <si>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</si>
  <si>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</si>
  <si>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</si>
  <si>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</si>
  <si>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</si>
  <si>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</si>
  <si>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</si>
  <si>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</si>
  <si>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</si>
  <si>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</si>
  <si>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</si>
  <si>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</si>
  <si>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</si>
  <si>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</si>
  <si>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</si>
  <si>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</si>
  <si>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</si>
  <si>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</si>
  <si>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</si>
  <si>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</si>
  <si>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</si>
  <si>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</si>
  <si>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</si>
  <si>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</si>
  <si>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</si>
  <si>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</si>
  <si>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</si>
  <si>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</si>
  <si>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</si>
  <si>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</si>
  <si>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</si>
  <si>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</si>
  <si>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</si>
  <si>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</si>
  <si>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</si>
  <si>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</si>
  <si>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</si>
  <si>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</si>
  <si>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</si>
  <si>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</si>
  <si>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</si>
  <si>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</si>
  <si>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</si>
  <si>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</si>
  <si>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</si>
  <si>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</si>
  <si>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</si>
  <si>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</si>
  <si>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</si>
  <si>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</si>
  <si>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</si>
  <si>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</si>
  <si>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</si>
  <si>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</si>
  <si>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</si>
  <si>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</si>
  <si>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</si>
  <si>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</si>
  <si>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</si>
  <si>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</si>
  <si>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</si>
  <si>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</si>
  <si>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</si>
  <si>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</si>
  <si>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</si>
  <si>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</si>
  <si>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</si>
  <si>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</si>
  <si>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</si>
  <si>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</si>
  <si>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</si>
  <si>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</si>
  <si>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</si>
  <si>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</si>
  <si>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</si>
  <si>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</si>
  <si>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</si>
  <si>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</si>
  <si>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</si>
  <si>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</si>
  <si>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</si>
  <si>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</si>
  <si>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</si>
  <si>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</si>
  <si>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</si>
  <si>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</si>
  <si>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</si>
  <si>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</si>
  <si>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</si>
  <si>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</si>
  <si>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</si>
  <si>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</si>
  <si>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</si>
  <si>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</si>
  <si>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</si>
  <si>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</si>
  <si>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</si>
  <si>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</si>
  <si>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</si>
  <si>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</si>
  <si>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</si>
  <si>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</si>
  <si>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</si>
  <si>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</si>
  <si>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</si>
  <si>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</si>
  <si>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</si>
  <si>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</si>
  <si>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</si>
  <si>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</si>
  <si>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</si>
  <si>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</si>
  <si>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</si>
  <si>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</si>
  <si>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</si>
  <si>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</si>
  <si>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</si>
  <si>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</si>
  <si>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</si>
  <si>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</si>
  <si>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</si>
  <si>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</si>
  <si>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</si>
  <si>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</si>
  <si>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</si>
  <si>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</si>
  <si>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</si>
  <si>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</si>
  <si>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</si>
  <si>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</si>
  <si>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</si>
  <si>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</si>
  <si>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</si>
  <si>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</si>
  <si>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</si>
  <si>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</si>
  <si>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</si>
  <si>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</si>
  <si>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</si>
  <si>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</si>
  <si>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</si>
  <si>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</si>
  <si>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</si>
  <si>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</si>
  <si>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</si>
  <si>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</si>
  <si>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</si>
  <si>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</si>
  <si>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</si>
  <si>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</si>
  <si>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</si>
  <si>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</si>
  <si>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</si>
  <si>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</si>
  <si>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</si>
  <si>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</si>
  <si>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</si>
  <si>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</si>
  <si>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</si>
  <si>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</si>
  <si>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</si>
  <si>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</si>
  <si>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</si>
  <si>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</si>
  <si>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</si>
  <si>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</si>
  <si>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</si>
  <si>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</si>
  <si>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</si>
  <si>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</si>
  <si>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</si>
  <si>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</si>
  <si>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</si>
  <si>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</si>
  <si>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</si>
  <si>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</si>
  <si>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</si>
  <si>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</si>
  <si>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</si>
  <si>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</si>
  <si>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</si>
  <si>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</si>
  <si>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</si>
  <si>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</si>
  <si>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</si>
  <si>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</si>
  <si>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</si>
  <si>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</si>
  <si>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</si>
  <si>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</si>
  <si>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</si>
  <si>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</si>
  <si>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</si>
  <si>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</si>
  <si>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</si>
  <si>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</si>
  <si>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</si>
  <si>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</si>
  <si>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</si>
  <si>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</si>
  <si>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</si>
  <si>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</si>
  <si>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</si>
  <si>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</si>
  <si>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</si>
  <si>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</si>
  <si>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</si>
  <si>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</si>
  <si>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</si>
  <si>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</si>
  <si>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</si>
  <si>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</si>
  <si>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</si>
  <si>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</si>
  <si>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</si>
  <si>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</si>
  <si>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</si>
  <si>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</si>
  <si>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</si>
  <si>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</si>
  <si>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</si>
  <si>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</si>
  <si>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</si>
  <si>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</si>
  <si>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</si>
  <si>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</si>
  <si>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</si>
  <si>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</si>
  <si>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</si>
  <si>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</si>
  <si>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</si>
  <si>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</si>
  <si>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</si>
  <si>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</si>
  <si>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</si>
  <si>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</si>
  <si>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</si>
  <si>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</si>
  <si>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</si>
  <si>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</si>
  <si>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</si>
  <si>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</si>
  <si>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</si>
  <si>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</si>
  <si>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</si>
  <si>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</si>
  <si>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</si>
  <si>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</si>
  <si>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</si>
  <si>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</si>
  <si>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</si>
  <si>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</si>
  <si>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</si>
  <si>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</si>
  <si>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</si>
  <si>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</si>
  <si>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</si>
  <si>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</si>
  <si>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</si>
  <si>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</si>
  <si>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</si>
  <si>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</si>
  <si>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</si>
  <si>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</si>
  <si>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</si>
  <si>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</si>
  <si>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</si>
  <si>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</si>
  <si>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</si>
  <si>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</si>
  <si>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</si>
  <si>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</si>
  <si>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</si>
  <si>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</si>
  <si>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</si>
  <si>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</si>
  <si>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</si>
  <si>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</si>
  <si>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</si>
  <si>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</si>
  <si>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</si>
  <si>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</si>
  <si>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</si>
  <si>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</si>
  <si>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</si>
  <si>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</si>
  <si>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</si>
  <si>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</si>
  <si>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</si>
  <si>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</si>
  <si>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</si>
  <si>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</si>
  <si>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</si>
  <si>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</si>
  <si>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</si>
  <si>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</si>
  <si>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</si>
  <si>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</si>
  <si>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</si>
  <si>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</si>
  <si>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</si>
  <si>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</si>
  <si>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</si>
  <si>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</si>
  <si>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</si>
  <si>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</si>
  <si>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</si>
  <si>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</si>
  <si>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</si>
  <si>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</si>
  <si>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</si>
  <si>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</si>
  <si>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</si>
  <si>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</si>
  <si>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</si>
  <si>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</si>
  <si>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</si>
  <si>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</si>
  <si>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</si>
  <si>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</si>
  <si>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</si>
  <si>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</si>
  <si>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</si>
  <si>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</si>
  <si>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</si>
  <si>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</si>
  <si>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</si>
  <si>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</si>
  <si>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</si>
  <si>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</si>
  <si>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</si>
  <si>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</si>
  <si>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</si>
  <si>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</si>
  <si>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</si>
  <si>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</si>
  <si>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</si>
  <si>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</si>
  <si>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</si>
  <si>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</si>
  <si>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</si>
  <si>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</si>
  <si>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</si>
  <si>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</si>
  <si>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</si>
  <si>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</si>
  <si>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</si>
  <si>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</si>
  <si>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</si>
  <si>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</si>
  <si>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</si>
  <si>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</si>
  <si>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</si>
  <si>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</si>
  <si>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</si>
  <si>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</si>
  <si>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</si>
  <si>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</si>
  <si>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</si>
  <si>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</si>
  <si>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</si>
  <si>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</si>
  <si>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</si>
  <si>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</si>
  <si>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</si>
  <si>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</si>
  <si>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</si>
  <si>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</si>
  <si>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</si>
  <si>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</si>
  <si>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</si>
  <si>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</si>
  <si>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</si>
  <si>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</si>
  <si>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</si>
  <si>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</si>
  <si>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</si>
  <si>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</si>
  <si>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</si>
  <si>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</si>
  <si>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</si>
  <si>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</si>
  <si>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</si>
  <si>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</si>
  <si>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</si>
  <si>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</si>
  <si>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</si>
  <si>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</si>
  <si>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</si>
  <si>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</si>
  <si>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</si>
  <si>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</si>
  <si>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</si>
  <si>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</si>
  <si>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</si>
  <si>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</si>
  <si>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</si>
  <si>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</si>
  <si>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</si>
  <si>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</si>
  <si>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</si>
  <si>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</si>
  <si>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</si>
  <si>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</si>
  <si>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</si>
  <si>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</si>
  <si>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</si>
  <si>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</si>
  <si>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</si>
  <si>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</si>
  <si>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</si>
  <si>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</si>
  <si>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</si>
  <si>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</si>
  <si>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</si>
  <si>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</si>
  <si>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</si>
  <si>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</si>
  <si>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</si>
  <si>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</si>
  <si>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</si>
  <si>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</si>
  <si>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</si>
  <si>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</si>
  <si>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</si>
  <si>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</si>
  <si>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</si>
  <si>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</si>
  <si>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</si>
  <si>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</si>
  <si>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</si>
  <si>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</si>
  <si>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</si>
  <si>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</si>
  <si>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</si>
  <si>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</si>
  <si>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</si>
  <si>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</si>
  <si>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</si>
  <si>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</si>
  <si>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</si>
  <si>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</si>
  <si>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</si>
  <si>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</si>
  <si>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</si>
  <si>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</si>
  <si>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</si>
  <si>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</si>
  <si>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</si>
  <si>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</si>
  <si>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</si>
  <si>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</si>
  <si>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</si>
  <si>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</si>
  <si>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</si>
  <si>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</si>
  <si>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</si>
  <si>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</si>
  <si>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</si>
  <si>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</si>
  <si>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</si>
  <si>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</si>
  <si>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</si>
  <si>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</si>
  <si>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</si>
  <si>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</si>
  <si>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</si>
  <si>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</si>
  <si>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</si>
  <si>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</si>
  <si>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</si>
  <si>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</si>
  <si>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</si>
  <si>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</si>
  <si>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</si>
  <si>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</si>
  <si>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</si>
  <si>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</si>
  <si>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</si>
  <si>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</si>
  <si>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</si>
  <si>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</si>
  <si>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</si>
  <si>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</si>
  <si>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</si>
  <si>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</si>
  <si>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</si>
  <si>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</si>
  <si>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</si>
  <si>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</si>
  <si>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</si>
  <si>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</si>
  <si>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</si>
  <si>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</si>
  <si>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</si>
  <si>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</si>
  <si>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</si>
  <si>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</si>
  <si>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</si>
  <si>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</si>
  <si>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</si>
  <si>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</si>
  <si>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</si>
  <si>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</si>
  <si>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</si>
  <si>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</si>
  <si>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</si>
  <si>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</si>
  <si>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</si>
  <si>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</si>
  <si>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</si>
  <si>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</si>
  <si>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</si>
  <si>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</si>
  <si>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</si>
  <si>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</si>
  <si>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</si>
  <si>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</si>
  <si>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</si>
  <si>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</si>
  <si>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</si>
  <si>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</si>
  <si>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</si>
  <si>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</si>
  <si>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</si>
  <si>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</si>
  <si>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</si>
  <si>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</si>
  <si>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</si>
  <si>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</si>
  <si>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</si>
  <si>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</si>
  <si>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</si>
  <si>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</si>
  <si>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</si>
  <si>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</si>
  <si>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</si>
  <si>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</si>
  <si>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</si>
  <si>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</si>
  <si>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</si>
  <si>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</si>
  <si>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</si>
  <si>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</si>
  <si>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</si>
  <si>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</si>
  <si>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</si>
  <si>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</si>
  <si>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</si>
  <si>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</si>
  <si>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</si>
  <si>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</si>
  <si>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</si>
  <si>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</si>
  <si>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</si>
  <si>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</si>
  <si>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</si>
  <si>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</si>
  <si>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</si>
  <si>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</si>
  <si>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</si>
  <si>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</si>
  <si>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</si>
  <si>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</si>
  <si>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</si>
  <si>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</si>
  <si>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</si>
  <si>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</si>
  <si>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</si>
  <si>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</si>
  <si>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</si>
  <si>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</si>
  <si>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</si>
  <si>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</si>
  <si>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</si>
  <si>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</si>
  <si>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</si>
  <si>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</si>
  <si>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</si>
  <si>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</si>
  <si>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</si>
  <si>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</si>
  <si>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</si>
  <si>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</si>
  <si>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</si>
  <si>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</si>
  <si>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</si>
  <si>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</si>
  <si>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</si>
  <si>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</si>
  <si>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</si>
  <si>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</si>
  <si>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</si>
  <si>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</si>
  <si>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</si>
  <si>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</si>
  <si>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</si>
  <si>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</si>
  <si>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</si>
  <si>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</si>
  <si>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</si>
  <si>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</si>
  <si>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</si>
  <si>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</si>
  <si>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</si>
  <si>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</si>
  <si>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</si>
  <si>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</si>
  <si>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</si>
  <si>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</si>
  <si>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</si>
  <si>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</si>
  <si>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</si>
  <si>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</si>
  <si>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</si>
  <si>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</si>
  <si>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</si>
  <si>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</si>
  <si>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</si>
  <si>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</si>
  <si>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</si>
  <si>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</si>
  <si>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</si>
  <si>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</si>
  <si>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</si>
  <si>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</si>
  <si>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</si>
  <si>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</si>
  <si>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</si>
  <si>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</si>
  <si>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</si>
  <si>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</si>
  <si>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</si>
  <si>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</si>
  <si>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</si>
  <si>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</si>
  <si>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</si>
  <si>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</si>
  <si>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</si>
  <si>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</si>
  <si>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</si>
  <si>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</si>
  <si>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</si>
  <si>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</si>
  <si>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</si>
  <si>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</si>
  <si>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</si>
  <si>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</si>
  <si>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</si>
  <si>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</si>
  <si>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</si>
  <si>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</si>
  <si>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</si>
  <si>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</si>
  <si>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</si>
  <si>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</si>
  <si>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</si>
  <si>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</si>
  <si>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</si>
  <si>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</si>
  <si>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</si>
  <si>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</si>
  <si>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</si>
  <si>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</si>
  <si>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</si>
  <si>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</si>
  <si>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</si>
  <si>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</si>
  <si>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</si>
  <si>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</si>
  <si>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</si>
  <si>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</si>
  <si>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</si>
  <si>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</si>
  <si>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</si>
  <si>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</si>
  <si>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</si>
  <si>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</si>
  <si>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</si>
  <si>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</si>
  <si>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</si>
  <si>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</si>
  <si>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</si>
  <si>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</si>
  <si>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</si>
  <si>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</si>
  <si>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</si>
  <si>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</si>
  <si>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</si>
  <si>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</si>
  <si>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</si>
  <si>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</si>
  <si>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</si>
  <si>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</si>
  <si>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</si>
  <si>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</si>
  <si>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</si>
  <si>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</si>
  <si>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</si>
  <si>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</si>
  <si>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</si>
  <si>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</si>
  <si>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</si>
  <si>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</si>
  <si>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</si>
  <si>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</si>
  <si>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</si>
  <si>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</si>
  <si>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</si>
  <si>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</si>
  <si>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</si>
  <si>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</si>
  <si>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</si>
  <si>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</si>
  <si>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</si>
  <si>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</si>
  <si>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</si>
  <si>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</si>
  <si>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</si>
  <si>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</si>
  <si>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</si>
  <si>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</si>
  <si>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</si>
  <si>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</si>
  <si>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</si>
  <si>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</si>
  <si>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</si>
  <si>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</si>
  <si>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</si>
  <si>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</si>
  <si>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</si>
  <si>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</si>
  <si>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</si>
  <si>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</si>
  <si>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</si>
  <si>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</si>
  <si>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</si>
  <si>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</si>
  <si>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</si>
  <si>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</si>
  <si>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</si>
  <si>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</si>
  <si>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</si>
  <si>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</si>
  <si>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</si>
  <si>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</si>
  <si>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</si>
  <si>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</si>
  <si>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</si>
  <si>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</si>
  <si>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</si>
  <si>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</si>
  <si>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</si>
  <si>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</si>
  <si>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</si>
  <si>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</si>
  <si>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</si>
  <si>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</si>
  <si>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</si>
  <si>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</si>
  <si>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</si>
  <si>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</si>
  <si>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</si>
  <si>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</si>
  <si>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</si>
  <si>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</si>
  <si>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</si>
  <si>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</si>
  <si>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</si>
  <si>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</si>
  <si>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</si>
  <si>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</si>
  <si>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</si>
  <si>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</si>
  <si>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</si>
  <si>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</si>
  <si>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</si>
  <si>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</si>
  <si>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</si>
  <si>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</si>
  <si>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</si>
  <si>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</si>
  <si>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</si>
  <si>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</si>
  <si>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</si>
  <si>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</si>
  <si>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</si>
  <si>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</si>
  <si>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</si>
  <si>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</si>
  <si>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</si>
  <si>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</si>
  <si>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</si>
  <si>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</si>
  <si>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</si>
  <si>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</si>
  <si>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</si>
  <si>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</si>
  <si>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</si>
  <si>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</si>
  <si>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</si>
  <si>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</si>
  <si>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</si>
  <si>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</si>
  <si>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</si>
  <si>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</si>
  <si>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</si>
  <si>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</si>
  <si>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</si>
  <si>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</si>
  <si>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</si>
  <si>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</si>
  <si>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</si>
  <si>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</si>
  <si>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</si>
  <si>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</si>
  <si>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</si>
  <si>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</si>
  <si>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</si>
  <si>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</si>
  <si>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</si>
  <si>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</si>
  <si>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</si>
  <si>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</si>
  <si>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</si>
  <si>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</si>
  <si>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</si>
  <si>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</si>
  <si>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</si>
  <si>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</si>
  <si>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</si>
  <si>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</si>
  <si>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</si>
  <si>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</si>
  <si>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</si>
  <si>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</si>
  <si>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</si>
  <si>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</si>
  <si>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</si>
  <si>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</si>
  <si>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</si>
  <si>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</si>
  <si>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</si>
  <si>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</si>
  <si>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</si>
  <si>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</si>
  <si>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</si>
  <si>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</si>
  <si>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</si>
  <si>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</si>
  <si>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</si>
  <si>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</si>
  <si>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</si>
  <si>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</si>
  <si>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</si>
  <si>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</si>
  <si>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</si>
  <si>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</si>
  <si>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</si>
  <si>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</si>
  <si>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</si>
  <si>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</si>
  <si>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</si>
  <si>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</si>
  <si>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</si>
  <si>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</si>
  <si>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</si>
  <si>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</si>
  <si>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</si>
  <si>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</si>
  <si>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</si>
  <si>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</si>
  <si>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</si>
  <si>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</si>
  <si>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</si>
  <si>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</si>
  <si>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</si>
  <si>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</si>
  <si>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</si>
  <si>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</si>
  <si>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</si>
  <si>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</si>
  <si>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</si>
  <si>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</si>
  <si>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</si>
  <si>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</si>
  <si>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</si>
  <si>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</si>
  <si>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</si>
  <si>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</si>
  <si>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</si>
  <si>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</si>
  <si>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</si>
  <si>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</si>
  <si>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</si>
  <si>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</si>
  <si>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</si>
  <si>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</si>
  <si>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</si>
  <si>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</si>
  <si>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</si>
  <si>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</si>
  <si>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</si>
  <si>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</si>
  <si>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</si>
  <si>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</si>
  <si>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</si>
  <si>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</si>
  <si>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</si>
  <si>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</si>
  <si>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</si>
  <si>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</si>
  <si>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</si>
  <si>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</si>
  <si>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</si>
  <si>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</si>
  <si>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</si>
  <si>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</si>
  <si>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</si>
  <si>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</si>
  <si>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</si>
  <si>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</si>
  <si>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</si>
  <si>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</si>
  <si>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</si>
  <si>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</si>
  <si>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</si>
  <si>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</si>
  <si>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</si>
  <si>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</si>
  <si>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</si>
  <si>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</si>
  <si>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</si>
  <si>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</si>
  <si>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</si>
  <si>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</si>
  <si>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</si>
  <si>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</si>
  <si>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</si>
  <si>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</si>
  <si>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</si>
  <si>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</si>
  <si>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</si>
  <si>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</si>
  <si>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</si>
  <si>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</si>
  <si>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</si>
  <si>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</si>
  <si>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</si>
  <si>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</si>
  <si>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</si>
  <si>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</si>
  <si>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</si>
  <si>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</si>
  <si>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</si>
  <si>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</si>
  <si>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</si>
  <si>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</si>
  <si>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</si>
  <si>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</si>
  <si>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</si>
  <si>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</si>
  <si>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</si>
  <si>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</si>
  <si>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</si>
  <si>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</si>
  <si>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</si>
  <si>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</si>
  <si>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</si>
  <si>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</si>
  <si>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</si>
  <si>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</si>
  <si>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</si>
  <si>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</si>
  <si>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</si>
  <si>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</si>
  <si>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</si>
  <si>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</si>
  <si>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</si>
  <si>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</si>
  <si>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</si>
  <si>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</si>
  <si>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</si>
  <si>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</si>
  <si>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</si>
  <si>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</si>
  <si>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</si>
  <si>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</si>
  <si>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</si>
  <si>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</si>
  <si>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</si>
  <si>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</si>
  <si>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</si>
  <si>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</si>
  <si>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</si>
  <si>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</si>
  <si>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</si>
  <si>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</si>
  <si>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</si>
  <si>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</si>
  <si>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</si>
  <si>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</si>
  <si>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</si>
  <si>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</si>
  <si>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</si>
  <si>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</si>
  <si>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</si>
  <si>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</si>
  <si>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</si>
  <si>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</si>
  <si>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</si>
  <si>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</si>
  <si>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</si>
  <si>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</si>
  <si>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</si>
  <si>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</si>
  <si>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</si>
  <si>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</si>
  <si>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</si>
  <si>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</si>
  <si>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</si>
  <si>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</si>
  <si>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</si>
  <si>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</si>
  <si>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</si>
  <si>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</si>
  <si>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</si>
  <si>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</si>
  <si>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</si>
  <si>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</si>
  <si>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</si>
  <si>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</si>
  <si>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</si>
  <si>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</si>
  <si>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</si>
  <si>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</si>
  <si>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</si>
  <si>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</si>
  <si>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</si>
  <si>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</si>
  <si>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</si>
  <si>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</si>
  <si>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</si>
  <si>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</si>
  <si>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</si>
  <si>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</si>
  <si>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</si>
  <si>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</si>
  <si>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</si>
  <si>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</si>
  <si>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</si>
  <si>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</si>
  <si>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</si>
  <si>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</si>
  <si>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</si>
  <si>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</si>
  <si>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</si>
  <si>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</si>
  <si>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</si>
  <si>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</si>
  <si>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</si>
  <si>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</si>
  <si>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</si>
  <si>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</si>
  <si>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</si>
  <si>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</si>
  <si>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</si>
  <si>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</si>
  <si>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</si>
  <si>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</si>
  <si>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</si>
  <si>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</si>
  <si>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</si>
  <si>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</si>
  <si>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</si>
  <si>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</si>
  <si>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</si>
  <si>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</si>
  <si>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</si>
  <si>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</si>
  <si>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</si>
  <si>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</si>
  <si>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</si>
  <si>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</si>
  <si>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</si>
  <si>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</si>
  <si>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</si>
  <si>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</si>
  <si>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</si>
  <si>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</si>
  <si>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</si>
  <si>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</si>
  <si>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</si>
  <si>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</si>
  <si>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</si>
  <si>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</si>
  <si>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</si>
  <si>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</si>
  <si>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</si>
  <si>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</si>
  <si>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</si>
  <si>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</si>
  <si>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</si>
  <si>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</si>
  <si>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</si>
  <si>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</si>
  <si>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</si>
  <si>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</si>
  <si>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</si>
  <si>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</si>
  <si>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</si>
  <si>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</si>
  <si>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</si>
  <si>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</si>
  <si>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</si>
  <si>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</si>
  <si>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</si>
  <si>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</si>
  <si>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</si>
  <si>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</si>
  <si>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</si>
  <si>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</si>
  <si>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</si>
  <si>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</si>
  <si>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</si>
  <si>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</si>
  <si>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</si>
  <si>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</si>
  <si>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</si>
  <si>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</si>
  <si>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</si>
  <si>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</si>
  <si>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</si>
  <si>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</si>
  <si>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</si>
  <si>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</si>
  <si>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</si>
  <si>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</si>
  <si>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</si>
  <si>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</si>
  <si>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</si>
  <si>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</si>
  <si>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</si>
  <si>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</si>
  <si>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</si>
  <si>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</si>
  <si>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</si>
  <si>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</si>
  <si>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</si>
  <si>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</si>
  <si>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</si>
  <si>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</si>
  <si>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</si>
  <si>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</si>
  <si>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</si>
  <si>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</si>
  <si>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</si>
  <si>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</si>
  <si>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</si>
  <si>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</si>
  <si>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</si>
  <si>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</si>
  <si>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</si>
  <si>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</si>
  <si>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</si>
  <si>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</si>
  <si>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</si>
  <si>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</si>
  <si>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</si>
  <si>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</si>
  <si>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</si>
  <si>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</si>
  <si>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</si>
  <si>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</si>
  <si>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</si>
  <si>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</si>
  <si>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</si>
  <si>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</si>
  <si>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</si>
  <si>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</si>
  <si>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</si>
  <si>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</si>
  <si>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</si>
  <si>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</si>
  <si>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</si>
  <si>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</si>
  <si>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</si>
  <si>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</si>
  <si>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</si>
  <si>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</si>
  <si>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</si>
  <si>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</si>
  <si>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</si>
  <si>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</si>
  <si>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</si>
  <si>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</si>
  <si>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</si>
  <si>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</si>
  <si>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</si>
  <si>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</si>
  <si>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</si>
  <si>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</si>
  <si>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</si>
  <si>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</si>
  <si>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</si>
  <si>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</si>
  <si>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</si>
  <si>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</si>
  <si>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</si>
  <si>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</si>
  <si>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</si>
  <si>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</si>
  <si>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</si>
  <si>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</si>
  <si>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</si>
  <si>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</si>
  <si>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</si>
  <si>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</si>
  <si>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</si>
  <si>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</si>
  <si>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</si>
  <si>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</si>
  <si>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</si>
  <si>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</si>
  <si>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</si>
  <si>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</si>
  <si>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</si>
  <si>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</si>
  <si>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</si>
  <si>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</si>
  <si>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</si>
  <si>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</si>
  <si>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</si>
  <si>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</si>
  <si>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</si>
  <si>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</si>
  <si>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</si>
  <si>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</si>
  <si>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</si>
  <si>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</si>
  <si>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</si>
  <si>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</si>
  <si>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</si>
  <si>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</si>
  <si>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</si>
  <si>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</si>
  <si>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</si>
  <si>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</si>
  <si>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</si>
  <si>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</si>
  <si>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</si>
  <si>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</si>
  <si>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</si>
  <si>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</si>
  <si>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</si>
  <si>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</si>
  <si>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</si>
  <si>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</si>
  <si>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</si>
  <si>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</si>
  <si>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</si>
  <si>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</si>
  <si>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</si>
  <si>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</si>
  <si>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</si>
  <si>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</si>
  <si>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</si>
  <si>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</si>
  <si>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</si>
  <si>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</si>
  <si>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</si>
  <si>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</si>
  <si>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</si>
  <si>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</si>
  <si>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</si>
  <si>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</si>
  <si>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</si>
  <si>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</si>
  <si>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</si>
  <si>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</si>
  <si>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</si>
  <si>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</si>
  <si>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</si>
  <si>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</si>
  <si>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</si>
  <si>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</si>
  <si>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</si>
  <si>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</si>
  <si>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</si>
  <si>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</si>
  <si>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</si>
  <si>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</si>
  <si>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</si>
  <si>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</si>
  <si>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</si>
  <si>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</si>
  <si>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</si>
  <si>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</si>
  <si>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</si>
  <si>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</si>
  <si>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</si>
  <si>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</si>
  <si>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</si>
  <si>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</si>
  <si>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</si>
  <si>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</si>
  <si>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</si>
  <si>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</si>
  <si>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</si>
  <si>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</si>
  <si>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</si>
  <si>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</si>
  <si>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</si>
  <si>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</si>
  <si>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</si>
  <si>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</si>
  <si>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</si>
  <si>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</si>
  <si>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</si>
  <si>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</si>
  <si>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</si>
  <si>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</si>
  <si>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</si>
  <si>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</si>
  <si>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</si>
  <si>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</si>
  <si>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</si>
  <si>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</si>
  <si>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</si>
  <si>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</si>
  <si>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</si>
  <si>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</si>
  <si>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</si>
  <si>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</si>
  <si>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</si>
  <si>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</si>
  <si>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</si>
  <si>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</si>
  <si>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</si>
  <si>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</si>
  <si>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</si>
  <si>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</si>
  <si>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</si>
  <si>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</si>
  <si>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</si>
  <si>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</si>
  <si>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</si>
  <si>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</si>
  <si>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</si>
  <si>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</si>
  <si>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</si>
  <si>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</si>
  <si>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</si>
  <si>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</si>
  <si>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</si>
  <si>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</si>
  <si>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</si>
  <si>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</si>
  <si>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</si>
  <si>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</si>
  <si>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</si>
  <si>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</si>
  <si>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</si>
  <si>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</si>
  <si>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</si>
  <si>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</si>
  <si>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</si>
  <si>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</si>
  <si>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</si>
  <si>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</si>
  <si>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</si>
  <si>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</si>
  <si>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</si>
  <si>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</si>
  <si>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</si>
  <si>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</si>
  <si>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</si>
  <si>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</si>
  <si>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</si>
  <si>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</si>
  <si>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</si>
  <si>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</si>
  <si>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</si>
  <si>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</si>
  <si>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</si>
  <si>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</si>
  <si>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</si>
  <si>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</si>
  <si>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</si>
  <si>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</si>
  <si>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</si>
  <si>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</si>
  <si>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</si>
  <si>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</si>
  <si>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</si>
  <si>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</si>
  <si>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</si>
  <si>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</si>
  <si>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</si>
  <si>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</si>
  <si>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</si>
  <si>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</si>
  <si>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</si>
  <si>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</si>
  <si>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</si>
  <si>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</si>
  <si>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</si>
  <si>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</si>
  <si>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</si>
  <si>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</si>
  <si>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</si>
  <si>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</si>
  <si>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</si>
  <si>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</si>
  <si>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</si>
  <si>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</si>
  <si>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</si>
  <si>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</si>
  <si>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</si>
  <si>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</si>
  <si>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</si>
  <si>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</si>
  <si>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</si>
  <si>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</si>
  <si>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</si>
  <si>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</si>
  <si>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</si>
  <si>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</si>
  <si>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</si>
  <si>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</si>
  <si>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</si>
  <si>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</si>
  <si>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</si>
  <si>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</si>
  <si>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</si>
  <si>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</si>
  <si>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</si>
  <si>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</si>
  <si>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</si>
  <si>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</si>
  <si>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</si>
  <si>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</si>
  <si>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</si>
  <si>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</si>
  <si>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</si>
  <si>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</si>
  <si>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</si>
  <si>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</si>
  <si>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</si>
  <si>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</si>
  <si>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</si>
  <si>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</si>
  <si>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</si>
  <si>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</si>
  <si>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</si>
  <si>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</si>
  <si>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</si>
  <si>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</si>
  <si>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</si>
  <si>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</si>
  <si>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</si>
  <si>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</si>
  <si>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</si>
  <si>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</si>
  <si>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</si>
  <si>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</si>
  <si>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</si>
  <si>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</si>
  <si>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</si>
  <si>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</si>
  <si>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</si>
  <si>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</si>
  <si>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</si>
  <si>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</si>
  <si>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</si>
  <si>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</si>
  <si>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</si>
  <si>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</si>
  <si>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</si>
  <si>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</si>
  <si>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</si>
  <si>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</si>
  <si>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</si>
  <si>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</si>
  <si>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</si>
  <si>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</si>
  <si>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</si>
  <si>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</si>
  <si>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</si>
  <si>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</si>
  <si>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</si>
  <si>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</si>
  <si>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</si>
  <si>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</si>
  <si>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</si>
  <si>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</si>
  <si>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</si>
  <si>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</si>
  <si>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</si>
  <si>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</si>
  <si>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</si>
  <si>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</si>
  <si>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</si>
  <si>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</si>
  <si>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</si>
  <si>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</si>
  <si>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</si>
  <si>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</si>
  <si>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</si>
  <si>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</si>
  <si>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</si>
  <si>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</si>
  <si>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</si>
  <si>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</si>
  <si>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</si>
  <si>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</si>
  <si>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</si>
  <si>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</si>
  <si>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</si>
  <si>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</si>
  <si>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</si>
  <si>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</si>
  <si>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</si>
  <si>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</si>
  <si>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</si>
  <si>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</si>
  <si>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</si>
  <si>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</si>
  <si>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</si>
  <si>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</si>
  <si>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</si>
  <si>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</si>
  <si>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</si>
  <si>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</si>
  <si>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</si>
  <si>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</si>
  <si>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</si>
  <si>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</si>
  <si>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</si>
  <si>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</si>
  <si>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</si>
  <si>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</si>
  <si>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</si>
  <si>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</si>
  <si>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</si>
  <si>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</si>
  <si>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</si>
  <si>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</si>
  <si>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</si>
  <si>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</si>
  <si>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</si>
  <si>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</si>
  <si>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</si>
  <si>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</si>
  <si>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</si>
  <si>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</si>
  <si>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</si>
  <si>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</si>
  <si>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</si>
  <si>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</si>
  <si>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</si>
  <si>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</si>
  <si>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</si>
  <si>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</si>
  <si>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</si>
  <si>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</si>
  <si>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</si>
  <si>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</si>
  <si>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</si>
  <si>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</si>
  <si>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</si>
  <si>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</si>
  <si>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</si>
  <si>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</si>
  <si>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</si>
  <si>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</si>
  <si>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</si>
  <si>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</si>
  <si>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</si>
  <si>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</si>
  <si>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</si>
  <si>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</si>
  <si>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</si>
  <si>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</si>
  <si>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</si>
  <si>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</si>
  <si>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</si>
  <si>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</si>
  <si>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</si>
  <si>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</si>
  <si>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</si>
  <si>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</si>
  <si>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</si>
  <si>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</si>
  <si>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</si>
  <si>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</si>
  <si>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</si>
  <si>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</si>
  <si>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</si>
  <si>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</si>
  <si>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</si>
  <si>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</si>
  <si>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</si>
  <si>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</si>
  <si>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</si>
  <si>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</si>
  <si>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</si>
  <si>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</si>
  <si>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</si>
  <si>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</si>
  <si>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</si>
  <si>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</si>
  <si>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</si>
  <si>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</si>
  <si>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</si>
  <si>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</si>
  <si>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</si>
  <si>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</si>
  <si>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</si>
  <si>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</si>
  <si>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</si>
  <si>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</si>
  <si>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</si>
  <si>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</si>
  <si>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</si>
  <si>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</si>
  <si>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</si>
  <si>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</si>
  <si>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</si>
  <si>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</si>
  <si>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</si>
  <si>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</si>
  <si>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</si>
  <si>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</si>
  <si>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</si>
  <si>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</si>
  <si>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</si>
  <si>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</si>
  <si>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</si>
  <si>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</si>
  <si>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</si>
  <si>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</si>
  <si>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</si>
  <si>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</si>
  <si>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</si>
  <si>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</si>
  <si>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</si>
  <si>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</si>
  <si>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</si>
  <si>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</si>
  <si>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</si>
  <si>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</si>
  <si>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</si>
  <si>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</si>
  <si>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</si>
  <si>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</si>
  <si>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</si>
  <si>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</si>
  <si>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</si>
  <si>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</si>
  <si>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</si>
  <si>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</si>
  <si>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</si>
  <si>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</si>
  <si>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</si>
  <si>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</si>
  <si>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</si>
  <si>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</si>
  <si>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</si>
  <si>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</si>
  <si>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</si>
  <si>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</si>
  <si>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</si>
  <si>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</si>
  <si>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</si>
  <si>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</si>
  <si>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</si>
  <si>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</si>
  <si>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</si>
  <si>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</si>
  <si>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</si>
  <si>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</si>
  <si>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</si>
  <si>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</si>
  <si>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</si>
  <si>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</si>
  <si>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</si>
  <si>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</si>
  <si>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</si>
  <si>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</si>
  <si>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</si>
  <si>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</si>
  <si>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</si>
  <si>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</si>
  <si>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</si>
  <si>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</si>
  <si>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</si>
  <si>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</si>
  <si>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</si>
  <si>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</si>
  <si>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</si>
  <si>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</si>
  <si>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</si>
  <si>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</si>
  <si>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</si>
  <si>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</si>
  <si>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</si>
  <si>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</si>
  <si>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</si>
  <si>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</si>
  <si>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</si>
  <si>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</si>
  <si>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</si>
  <si>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</si>
  <si>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</si>
  <si>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</si>
  <si>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</si>
  <si>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</si>
  <si>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</si>
  <si>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</si>
  <si>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</si>
  <si>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</si>
  <si>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</si>
  <si>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</si>
  <si>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</si>
  <si>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</si>
  <si>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</si>
  <si>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</si>
  <si>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</si>
  <si>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</si>
  <si>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</si>
  <si>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</si>
  <si>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</si>
  <si>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</si>
  <si>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</si>
  <si>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</si>
  <si>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</si>
  <si>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</si>
  <si>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</si>
  <si>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</si>
  <si>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</si>
  <si>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</si>
  <si>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</si>
  <si>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</si>
  <si>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</si>
  <si>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</si>
  <si>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</si>
  <si>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</si>
  <si>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</si>
  <si>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</si>
  <si>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</si>
  <si>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</si>
  <si>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</si>
  <si>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</si>
  <si>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</si>
  <si>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</si>
  <si>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</si>
  <si>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</si>
  <si>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</si>
  <si>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</si>
  <si>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</si>
  <si>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</si>
  <si>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</si>
  <si>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</si>
  <si>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</si>
  <si>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</si>
  <si>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</si>
  <si>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</si>
  <si>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</si>
  <si>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</si>
  <si>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</si>
  <si>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</si>
  <si>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</si>
  <si>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</si>
  <si>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</si>
  <si>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</si>
  <si>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</si>
  <si>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</si>
  <si>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</si>
  <si>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</si>
  <si>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</si>
  <si>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</si>
  <si>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</si>
  <si>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</si>
  <si>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</si>
  <si>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</si>
  <si>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</si>
  <si>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</si>
  <si>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</si>
  <si>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</si>
  <si>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</si>
  <si>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</si>
  <si>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</si>
  <si>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</si>
  <si>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</si>
  <si>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</si>
  <si>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</si>
  <si>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</si>
  <si>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</si>
  <si>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</si>
  <si>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</si>
  <si>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</si>
  <si>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</si>
  <si>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</si>
  <si>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</si>
  <si>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</si>
  <si>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</si>
  <si>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</si>
  <si>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</si>
  <si>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</si>
  <si>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</si>
  <si>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</si>
  <si>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</si>
  <si>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</si>
  <si>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</si>
  <si>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</si>
  <si>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</si>
  <si>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</si>
  <si>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</si>
  <si>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</si>
  <si>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</si>
  <si>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</si>
  <si>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</si>
  <si>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</si>
  <si>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</si>
  <si>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</si>
  <si>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</si>
  <si>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</si>
  <si>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</si>
  <si>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</si>
  <si>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</si>
  <si>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</si>
  <si>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</si>
  <si>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</si>
  <si>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</si>
  <si>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</si>
  <si>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</si>
  <si>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</si>
  <si>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</si>
  <si>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</si>
  <si>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</si>
  <si>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</si>
  <si>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</si>
  <si>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</si>
  <si>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</si>
  <si>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</si>
  <si>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</si>
  <si>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</si>
  <si>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</si>
  <si>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</si>
  <si>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</si>
  <si>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</si>
  <si>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</si>
  <si>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</si>
  <si>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</si>
  <si>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</si>
  <si>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</si>
  <si>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</si>
  <si>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</si>
  <si>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</si>
  <si>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</si>
  <si>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</si>
  <si>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</si>
  <si>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</si>
  <si>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</si>
  <si>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</si>
  <si>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</si>
  <si>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</si>
  <si>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</si>
  <si>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</si>
  <si>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</si>
  <si>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</si>
  <si>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</si>
  <si>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</si>
  <si>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</si>
  <si>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</si>
  <si>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</si>
  <si>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</si>
  <si>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</si>
  <si>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</si>
  <si>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</si>
  <si>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</si>
  <si>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</si>
  <si>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</si>
  <si>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</si>
  <si>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</si>
  <si>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</si>
  <si>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</si>
  <si>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</si>
  <si>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</si>
  <si>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</si>
  <si>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</si>
  <si>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</si>
  <si>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</si>
  <si>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</si>
  <si>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</si>
  <si>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</si>
  <si>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</si>
  <si>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</si>
  <si>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</si>
  <si>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</si>
  <si>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</si>
  <si>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</si>
  <si>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</si>
  <si>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</si>
  <si>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</si>
  <si>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</si>
  <si>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</si>
  <si>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</si>
  <si>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</si>
  <si>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</si>
  <si>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</si>
  <si>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</si>
  <si>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</si>
  <si>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</si>
  <si>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</si>
  <si>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</si>
  <si>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</si>
  <si>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</si>
  <si>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</si>
  <si>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</si>
  <si>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</si>
  <si>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</si>
  <si>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</si>
  <si>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</si>
  <si>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</si>
  <si>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</si>
  <si>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</si>
  <si>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</si>
  <si>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</si>
  <si>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</si>
  <si>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</si>
  <si>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</si>
  <si>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</si>
  <si>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</si>
  <si>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</si>
  <si>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</si>
  <si>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</si>
  <si>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</si>
  <si>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</si>
  <si>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</si>
  <si>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</si>
  <si>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</si>
  <si>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</si>
  <si>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</si>
  <si>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</si>
  <si>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</si>
  <si>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</si>
  <si>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</si>
  <si>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</si>
  <si>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</si>
  <si>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</si>
  <si>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</si>
  <si>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</si>
  <si>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</si>
  <si>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</si>
  <si>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</si>
  <si>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</si>
  <si>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</si>
  <si>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</si>
  <si>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</si>
  <si>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</si>
  <si>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</si>
  <si>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</si>
  <si>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</si>
  <si>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</si>
  <si>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</si>
  <si>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</si>
  <si>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</si>
  <si>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</si>
  <si>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</si>
  <si>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</si>
  <si>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</si>
  <si>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</si>
  <si>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</si>
  <si>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</si>
  <si>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</si>
  <si>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</si>
  <si>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</si>
  <si>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</si>
  <si>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</si>
  <si>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</si>
  <si>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</si>
  <si>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</si>
  <si>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</si>
  <si>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</si>
  <si>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</si>
  <si>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</si>
  <si>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</si>
  <si>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</si>
  <si>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</si>
  <si>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</si>
  <si>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</si>
  <si>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</si>
  <si>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</si>
  <si>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</si>
  <si>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</si>
  <si>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</si>
  <si>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</si>
  <si>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</si>
  <si>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</si>
  <si>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</si>
  <si>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</si>
  <si>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</si>
  <si>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</si>
  <si>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</si>
  <si>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</si>
  <si>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</si>
  <si>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</si>
  <si>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</si>
  <si>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</si>
  <si>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</si>
  <si>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</si>
  <si>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</si>
  <si>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</si>
  <si>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</si>
  <si>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</si>
  <si>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</si>
  <si>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</si>
  <si>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</si>
  <si>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</si>
  <si>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</si>
  <si>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</si>
  <si>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</si>
  <si>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</si>
  <si>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</si>
  <si>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</si>
  <si>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</si>
  <si>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</si>
  <si>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</si>
  <si>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</si>
  <si>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</si>
  <si>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</si>
  <si>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</si>
  <si>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</si>
  <si>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</si>
  <si>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</si>
  <si>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</si>
  <si>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</si>
  <si>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</si>
  <si>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</si>
  <si>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</si>
  <si>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</si>
  <si>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</si>
  <si>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</si>
  <si>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</si>
  <si>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</si>
  <si>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</si>
  <si>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</si>
  <si>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</si>
  <si>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</si>
  <si>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</si>
  <si>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</si>
  <si>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</si>
  <si>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</si>
  <si>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</si>
  <si>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</si>
  <si>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</si>
  <si>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</si>
  <si>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</si>
  <si>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</si>
  <si>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</si>
  <si>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</si>
  <si>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</si>
  <si>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</si>
  <si>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</si>
  <si>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</si>
  <si>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</si>
  <si>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</si>
  <si>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</si>
  <si>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</si>
  <si>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</si>
  <si>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</si>
  <si>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</si>
  <si>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</si>
  <si>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</si>
  <si>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</si>
  <si>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</si>
  <si>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</si>
  <si>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</si>
  <si>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</si>
  <si>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</si>
  <si>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</si>
  <si>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</si>
  <si>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</si>
  <si>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</si>
  <si>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</si>
  <si>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</si>
  <si>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</si>
  <si>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</si>
  <si>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</si>
  <si>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</si>
  <si>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</si>
  <si>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</si>
  <si>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</si>
  <si>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</si>
  <si>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</si>
  <si>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</si>
  <si>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</si>
  <si>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</si>
  <si>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</si>
  <si>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</si>
  <si>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</si>
  <si>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</si>
  <si>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</si>
  <si>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</si>
  <si>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</si>
  <si>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</si>
  <si>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</si>
  <si>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</si>
  <si>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</si>
  <si>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</si>
  <si>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</si>
  <si>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</si>
  <si>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</si>
  <si>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</si>
  <si>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</si>
  <si>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</si>
  <si>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</si>
  <si>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</si>
  <si>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</si>
  <si>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</si>
  <si>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</si>
  <si>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</si>
  <si>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</si>
  <si>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</si>
  <si>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</si>
  <si>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</si>
  <si>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</si>
  <si>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</si>
  <si>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</si>
  <si>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</si>
  <si>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</si>
  <si>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</si>
  <si>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</si>
  <si>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</si>
  <si>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</si>
  <si>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</si>
  <si>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</si>
  <si>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</si>
  <si>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</si>
  <si>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</si>
  <si>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</si>
  <si>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</si>
  <si>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</si>
  <si>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</si>
  <si>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</si>
  <si>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</si>
  <si>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</si>
  <si>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</si>
  <si>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</si>
  <si>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</si>
  <si>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</si>
  <si>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</si>
  <si>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</si>
  <si>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</si>
  <si>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</si>
  <si>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</si>
  <si>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</si>
  <si>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</si>
  <si>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</si>
  <si>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</si>
  <si>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</si>
  <si>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</si>
  <si>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</si>
  <si>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</si>
  <si>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</si>
  <si>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</si>
  <si>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</si>
  <si>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</si>
  <si>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</si>
  <si>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</si>
  <si>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</si>
  <si>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</si>
  <si>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</si>
  <si>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</si>
  <si>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</si>
  <si>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</si>
  <si>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</si>
  <si>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</si>
  <si>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</si>
  <si>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</si>
  <si>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</si>
  <si>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</si>
  <si>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</si>
  <si>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</si>
  <si>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</si>
  <si>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</si>
  <si>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</si>
  <si>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</si>
  <si>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</si>
  <si>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</si>
  <si>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</si>
  <si>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</si>
  <si>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</si>
  <si>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</si>
  <si>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</si>
  <si>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</si>
  <si>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</si>
  <si>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</si>
  <si>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</si>
  <si>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</si>
  <si>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</si>
  <si>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</si>
  <si>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</si>
  <si>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</si>
  <si>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</si>
  <si>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</si>
  <si>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</si>
  <si>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</si>
  <si>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</si>
  <si>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</si>
  <si>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</si>
  <si>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</si>
  <si>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</si>
  <si>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</si>
  <si>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</si>
  <si>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</si>
  <si>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</si>
  <si>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</si>
  <si>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</si>
  <si>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</si>
  <si>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</si>
  <si>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</si>
  <si>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</si>
  <si>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</si>
  <si>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</si>
  <si>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</si>
  <si>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</si>
  <si>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</si>
  <si>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</si>
  <si>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</si>
  <si>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</si>
  <si>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</si>
  <si>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</si>
  <si>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</si>
  <si>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</si>
  <si>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</si>
  <si>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</si>
  <si>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</si>
  <si>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</si>
  <si>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</si>
  <si>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</si>
  <si>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</si>
  <si>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</si>
  <si>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</si>
  <si>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</si>
  <si>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</si>
  <si>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</si>
  <si>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</si>
  <si>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</si>
  <si>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</si>
  <si>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</si>
  <si>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</si>
  <si>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</si>
  <si>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</si>
  <si>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</si>
  <si>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</si>
  <si>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</si>
  <si>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</si>
  <si>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</si>
  <si>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</si>
  <si>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</si>
  <si>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</si>
  <si>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</si>
  <si>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</si>
  <si>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</si>
  <si>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</si>
  <si>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</si>
  <si>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</si>
  <si>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</si>
  <si>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</si>
  <si>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</si>
  <si>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</si>
  <si>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</si>
  <si>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</si>
  <si>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</si>
  <si>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</si>
  <si>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</si>
  <si>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</si>
  <si>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</si>
  <si>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</si>
  <si>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</si>
  <si>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</si>
  <si>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</si>
  <si>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</si>
  <si>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</si>
  <si>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</si>
  <si>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</si>
  <si>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</si>
  <si>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</si>
  <si>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</si>
  <si>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</si>
  <si>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</si>
  <si>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</si>
  <si>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</si>
  <si>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</si>
  <si>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</si>
  <si>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</si>
  <si>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</si>
  <si>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</si>
  <si>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</si>
  <si>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</si>
  <si>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</si>
  <si>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</si>
  <si>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</si>
  <si>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</si>
  <si>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</si>
  <si>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</si>
  <si>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</si>
  <si>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</si>
  <si>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</si>
  <si>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</si>
  <si>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</si>
  <si>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</si>
  <si>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</si>
  <si>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</si>
  <si>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</si>
  <si>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</si>
  <si>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</si>
  <si>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</si>
  <si>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</si>
  <si>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</si>
  <si>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</si>
  <si>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</si>
  <si>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</si>
  <si>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</si>
  <si>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</si>
  <si>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</si>
  <si>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</si>
  <si>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</si>
  <si>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</si>
  <si>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</si>
  <si>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</si>
  <si>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</si>
  <si>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</si>
  <si>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</si>
  <si>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</si>
  <si>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</si>
  <si>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</si>
  <si>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</si>
  <si>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</si>
  <si>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</si>
  <si>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</si>
  <si>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</si>
  <si>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</si>
  <si>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</si>
  <si>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</si>
  <si>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</si>
  <si>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</si>
  <si>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</si>
  <si>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</si>
  <si>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</si>
  <si>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</si>
  <si>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</si>
  <si>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</si>
  <si>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</si>
  <si>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</si>
  <si>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</si>
  <si>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</si>
  <si>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</si>
  <si>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</si>
  <si>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</si>
  <si>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</si>
  <si>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</si>
  <si>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</si>
  <si>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</si>
  <si>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</si>
  <si>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</si>
  <si>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</si>
  <si>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</si>
  <si>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</si>
  <si>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</si>
  <si>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</si>
  <si>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</si>
  <si>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</si>
  <si>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</si>
  <si>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</si>
  <si>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</si>
  <si>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</si>
  <si>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</si>
  <si>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</si>
  <si>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</si>
  <si>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</si>
  <si>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</si>
  <si>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</si>
  <si>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</si>
  <si>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</si>
  <si>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</si>
  <si>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</si>
  <si>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</si>
  <si>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</si>
  <si>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</si>
  <si>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</si>
  <si>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</si>
  <si>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</si>
  <si>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</si>
  <si>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</si>
  <si>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</si>
  <si>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</si>
  <si>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</si>
  <si>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</si>
  <si>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</si>
  <si>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</si>
  <si>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</si>
  <si>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</si>
  <si>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</si>
  <si>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</si>
  <si>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</si>
  <si>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</si>
  <si>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</si>
  <si>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</si>
  <si>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</si>
  <si>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</si>
  <si>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</si>
  <si>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</si>
  <si>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</si>
  <si>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</si>
  <si>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</si>
  <si>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</si>
  <si>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</si>
  <si>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</si>
  <si>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</si>
  <si>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</si>
  <si>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</si>
  <si>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</si>
  <si>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</si>
  <si>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</si>
  <si>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</si>
  <si>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</si>
  <si>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</si>
  <si>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</si>
  <si>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</si>
  <si>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</si>
  <si>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</si>
  <si>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</si>
  <si>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</si>
  <si>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</si>
  <si>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</si>
  <si>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</si>
  <si>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</si>
  <si>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</si>
  <si>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</si>
  <si>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</si>
  <si>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</si>
  <si>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</si>
  <si>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</si>
  <si>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</si>
  <si>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</si>
  <si>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</si>
  <si>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</si>
  <si>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</si>
  <si>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</si>
  <si>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</si>
  <si>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</si>
  <si>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</si>
  <si>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</si>
  <si>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</si>
  <si>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</si>
  <si>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</si>
  <si>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</si>
  <si>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</si>
  <si>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</si>
  <si>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</si>
  <si>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</si>
  <si>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</si>
  <si>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</si>
  <si>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</si>
  <si>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</si>
  <si>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</si>
  <si>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</si>
  <si>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</si>
  <si>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</si>
  <si>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</si>
  <si>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</si>
  <si>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</si>
  <si>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</si>
  <si>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</si>
  <si>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</si>
  <si>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</si>
  <si>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</si>
  <si>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</si>
  <si>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</si>
  <si>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</si>
  <si>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</si>
  <si>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</si>
  <si>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</si>
  <si>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</si>
  <si>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</si>
  <si>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</si>
  <si>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</si>
  <si>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</si>
  <si>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</si>
  <si>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</si>
  <si>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</si>
  <si>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</si>
  <si>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</si>
  <si>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</si>
  <si>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</si>
  <si>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</si>
  <si>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</si>
  <si>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</si>
  <si>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</si>
  <si>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</si>
  <si>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</si>
  <si>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</si>
  <si>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</si>
  <si>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</si>
  <si>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</si>
  <si>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</si>
  <si>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</si>
  <si>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</si>
  <si>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</si>
  <si>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</si>
  <si>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</si>
  <si>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</si>
  <si>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</si>
  <si>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</si>
  <si>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</si>
  <si>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</si>
  <si>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</si>
  <si>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</si>
  <si>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</si>
  <si>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</si>
  <si>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</si>
  <si>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</si>
  <si>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</si>
  <si>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</si>
  <si>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</si>
  <si>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</si>
  <si>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</si>
  <si>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</si>
  <si>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</si>
  <si>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</si>
  <si>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</si>
  <si>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</si>
  <si>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</si>
  <si>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</si>
  <si>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</si>
  <si>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</si>
  <si>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</si>
  <si>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</si>
  <si>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</si>
  <si>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</si>
  <si>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</si>
  <si>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</si>
  <si>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</si>
  <si>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</si>
  <si>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</si>
  <si>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</si>
  <si>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</si>
  <si>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</si>
  <si>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</si>
  <si>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</si>
  <si>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</si>
  <si>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</si>
  <si>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</si>
  <si>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</si>
  <si>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</si>
  <si>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</si>
  <si>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</si>
  <si>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</si>
  <si>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</si>
  <si>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</si>
  <si>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</si>
  <si>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</si>
  <si>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</si>
  <si>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</si>
  <si>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</si>
  <si>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</si>
  <si>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</si>
  <si>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</si>
  <si>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</si>
  <si>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</si>
  <si>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</si>
  <si>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</si>
  <si>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</si>
  <si>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</si>
  <si>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</si>
  <si>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</si>
  <si>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</si>
  <si>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</si>
  <si>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</si>
  <si>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</si>
  <si>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</si>
  <si>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</si>
  <si>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</si>
  <si>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</si>
  <si>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</si>
  <si>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</si>
  <si>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</si>
  <si>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</si>
  <si>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</si>
  <si>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</si>
  <si>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</si>
  <si>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</si>
  <si>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</si>
  <si>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</si>
  <si>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</si>
  <si>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</si>
  <si>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</si>
  <si>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</si>
  <si>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</si>
  <si>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</si>
  <si>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</si>
  <si>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</si>
  <si>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</si>
  <si>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</si>
  <si>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</si>
  <si>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</si>
  <si>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</si>
  <si>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</si>
  <si>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</si>
  <si>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</si>
  <si>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</si>
  <si>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</si>
  <si>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</si>
  <si>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</si>
  <si>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</si>
  <si>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</si>
  <si>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</si>
  <si>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</si>
  <si>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</si>
  <si>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</si>
  <si>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</si>
  <si>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</si>
  <si>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</si>
  <si>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</si>
  <si>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</si>
  <si>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</si>
  <si>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</si>
  <si>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</si>
  <si>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</si>
  <si>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</si>
  <si>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</si>
  <si>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</si>
  <si>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</si>
  <si>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</si>
  <si>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</si>
  <si>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</si>
  <si>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</si>
  <si>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</si>
  <si>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</si>
  <si>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</si>
  <si>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</si>
  <si>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</si>
  <si>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</si>
  <si>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</si>
  <si>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</si>
  <si>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</si>
  <si>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</si>
  <si>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</si>
  <si>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</si>
  <si>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</si>
  <si>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</si>
  <si>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</si>
  <si>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</si>
  <si>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</si>
  <si>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</si>
  <si>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</si>
  <si>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</si>
  <si>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</si>
  <si>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</si>
  <si>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</si>
  <si>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</si>
  <si>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</si>
  <si>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</si>
  <si>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</si>
  <si>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</si>
  <si>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</si>
  <si>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</si>
  <si>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</si>
  <si>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</si>
  <si>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</si>
  <si>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</si>
  <si>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</si>
  <si>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</si>
  <si>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</si>
  <si>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</si>
  <si>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</si>
  <si>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</si>
  <si>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</si>
  <si>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</si>
  <si>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</si>
  <si>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</si>
  <si>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</si>
  <si>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</si>
  <si>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</si>
  <si>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</si>
  <si>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</si>
  <si>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</si>
  <si>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</si>
  <si>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</si>
  <si>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</si>
  <si>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</si>
  <si>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</si>
  <si>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</si>
  <si>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</si>
  <si>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</si>
  <si>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</si>
  <si>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</si>
  <si>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</si>
  <si>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</si>
  <si>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</si>
  <si>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</si>
  <si>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</si>
  <si>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</si>
  <si>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</si>
  <si>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</si>
  <si>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</si>
  <si>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</si>
  <si>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</si>
  <si>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</si>
  <si>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</si>
  <si>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</si>
  <si>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</si>
  <si>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</si>
  <si>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</si>
  <si>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</si>
  <si>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</si>
  <si>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</si>
  <si>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</si>
  <si>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</si>
  <si>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</si>
  <si>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</si>
  <si>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</si>
  <si>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</si>
  <si>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</si>
  <si>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</si>
  <si>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</si>
  <si>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</si>
  <si>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</si>
  <si>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</si>
  <si>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</si>
  <si>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</si>
  <si>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</si>
  <si>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</si>
  <si>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</si>
  <si>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</si>
  <si>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</si>
  <si>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</si>
  <si>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</si>
  <si>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</si>
  <si>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</si>
  <si>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</si>
  <si>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</si>
  <si>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</si>
  <si>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</si>
  <si>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</si>
  <si>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</si>
  <si>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</si>
  <si>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</si>
  <si>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</si>
  <si>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</si>
  <si>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</si>
  <si>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</si>
  <si>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</si>
  <si>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</si>
  <si>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</si>
  <si>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</si>
  <si>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</si>
  <si>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</si>
  <si>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</si>
  <si>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</si>
  <si>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</si>
  <si>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</si>
  <si>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</si>
  <si>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</si>
  <si>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</si>
  <si>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</si>
  <si>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</si>
  <si>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</si>
  <si>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</si>
  <si>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</si>
  <si>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</si>
  <si>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</si>
  <si>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</si>
  <si>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</si>
  <si>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</si>
  <si>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</si>
  <si>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</si>
  <si>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</si>
  <si>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</si>
  <si>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</si>
  <si>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</si>
  <si>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</si>
  <si>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</si>
  <si>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</si>
  <si>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</si>
  <si>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</si>
  <si>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</si>
  <si>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</si>
  <si>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</si>
  <si>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</si>
  <si>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</si>
  <si>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</si>
  <si>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</si>
  <si>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</si>
  <si>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</si>
  <si>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</si>
  <si>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</si>
  <si>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</si>
  <si>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</si>
  <si>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</si>
  <si>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</si>
  <si>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</si>
  <si>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</si>
  <si>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</si>
  <si>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</si>
  <si>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</si>
  <si>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</si>
  <si>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</si>
  <si>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</si>
  <si>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</si>
  <si>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</si>
  <si>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</si>
  <si>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</si>
  <si>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</si>
  <si>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</si>
  <si>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</si>
  <si>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</si>
  <si>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</si>
  <si>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</si>
  <si>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</si>
  <si>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</si>
  <si>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</si>
  <si>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</si>
  <si>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</si>
  <si>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</si>
  <si>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</si>
  <si>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</si>
  <si>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</si>
  <si>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</si>
  <si>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</si>
  <si>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</si>
  <si>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</si>
  <si>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</si>
  <si>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</si>
  <si>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</si>
  <si>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</si>
  <si>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</si>
  <si>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</si>
  <si>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</si>
  <si>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</si>
  <si>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</si>
  <si>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</si>
  <si>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</si>
  <si>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</si>
  <si>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</si>
  <si>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</si>
  <si>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</si>
  <si>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</si>
  <si>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</si>
  <si>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</si>
  <si>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</si>
  <si>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</si>
  <si>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</si>
  <si>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</si>
  <si>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</si>
  <si>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</si>
  <si>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</si>
  <si>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</si>
  <si>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</si>
  <si>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</si>
  <si>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</si>
  <si>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</si>
  <si>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</si>
  <si>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</si>
  <si>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</si>
  <si>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</si>
  <si>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</si>
  <si>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</si>
  <si>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</si>
  <si>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</si>
  <si>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</si>
  <si>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</si>
  <si>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</si>
  <si>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</si>
  <si>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</si>
  <si>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</si>
  <si>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</si>
  <si>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</si>
  <si>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</si>
  <si>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</si>
  <si>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</si>
  <si>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</si>
  <si>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</si>
  <si>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</si>
  <si>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</si>
  <si>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</si>
  <si>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</si>
  <si>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</si>
  <si>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</si>
  <si>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</si>
  <si>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</si>
  <si>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</si>
  <si>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</si>
  <si>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</si>
  <si>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</si>
  <si>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</si>
  <si>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</si>
  <si>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</si>
  <si>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</si>
  <si>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</si>
  <si>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</si>
  <si>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</si>
  <si>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</si>
  <si>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</si>
  <si>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</si>
  <si>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</si>
  <si>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</si>
  <si>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</si>
  <si>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</si>
  <si>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</si>
  <si>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</si>
  <si>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</si>
  <si>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</si>
  <si>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</si>
  <si>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</si>
  <si>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</si>
  <si>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</si>
  <si>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</si>
  <si>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</si>
  <si>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</si>
  <si>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</si>
  <si>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</si>
  <si>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</si>
  <si>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</si>
  <si>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</si>
  <si>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</si>
  <si>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</si>
  <si>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</si>
  <si>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</si>
  <si>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</si>
  <si>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</si>
  <si>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</si>
  <si>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</si>
  <si>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</si>
  <si>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</si>
  <si>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</si>
  <si>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</si>
  <si>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</si>
  <si>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</si>
  <si>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</si>
  <si>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</si>
  <si>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</si>
  <si>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</si>
  <si>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</si>
  <si>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</si>
  <si>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</si>
  <si>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</si>
  <si>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</si>
  <si>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</si>
  <si>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</si>
  <si>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</si>
  <si>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</si>
  <si>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</si>
  <si>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</si>
  <si>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</si>
  <si>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</si>
  <si>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</si>
  <si>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</si>
  <si>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</si>
  <si>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</si>
  <si>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</si>
  <si>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</si>
  <si>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</si>
  <si>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</si>
  <si>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</si>
  <si>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</si>
  <si>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</si>
  <si>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</si>
  <si>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</si>
  <si>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</si>
  <si>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</si>
  <si>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</si>
  <si>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</si>
  <si>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</si>
  <si>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</si>
  <si>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</si>
  <si>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</si>
  <si>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</si>
  <si>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</si>
  <si>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</si>
  <si>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</si>
  <si>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</si>
  <si>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</si>
  <si>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</si>
  <si>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</si>
  <si>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</si>
  <si>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</si>
  <si>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</si>
  <si>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</si>
  <si>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</si>
  <si>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</si>
  <si>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</si>
  <si>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</si>
  <si>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</si>
  <si>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</si>
  <si>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</si>
  <si>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</si>
  <si>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</si>
  <si>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</si>
  <si>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</si>
  <si>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</si>
  <si>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</si>
  <si>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</si>
  <si>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</si>
  <si>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</si>
  <si>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</si>
  <si>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</si>
  <si>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</si>
  <si>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</si>
  <si>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</si>
  <si>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</si>
  <si>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</si>
  <si>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</si>
  <si>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</si>
  <si>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</si>
  <si>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</si>
  <si>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</si>
  <si>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</si>
  <si>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</si>
  <si>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</si>
  <si>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</si>
  <si>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</si>
  <si>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</si>
  <si>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</si>
  <si>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</si>
  <si>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</si>
  <si>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</si>
  <si>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</si>
  <si>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</si>
  <si>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</si>
  <si>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</si>
  <si>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</si>
  <si>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</si>
  <si>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</si>
  <si>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</si>
  <si>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</si>
  <si>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</si>
  <si>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</si>
  <si>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</si>
  <si>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</si>
  <si>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</si>
  <si>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</si>
  <si>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</si>
  <si>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</si>
  <si>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</si>
  <si>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</si>
  <si>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</si>
  <si>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</si>
  <si>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</si>
  <si>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</si>
  <si>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</si>
  <si>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</si>
  <si>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</si>
  <si>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</si>
  <si>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</si>
  <si>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</si>
  <si>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</si>
  <si>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</si>
  <si>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</si>
  <si>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</si>
  <si>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</si>
  <si>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</si>
  <si>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</si>
  <si>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</si>
  <si>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</si>
  <si>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</si>
  <si>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</si>
  <si>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</si>
  <si>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</si>
  <si>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</si>
  <si>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</si>
  <si>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</si>
  <si>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</si>
  <si>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</si>
  <si>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</si>
  <si>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</si>
  <si>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</si>
  <si>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</si>
  <si>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</si>
  <si>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</si>
  <si>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</si>
  <si>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</si>
  <si>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</si>
  <si>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</si>
  <si>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</si>
  <si>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</si>
  <si>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</si>
  <si>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</si>
  <si>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</si>
  <si>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</si>
  <si>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</si>
  <si>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</si>
  <si>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</si>
  <si>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</si>
  <si>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</si>
  <si>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</si>
  <si>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</si>
  <si>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</si>
  <si>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</si>
  <si>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</si>
  <si>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</si>
  <si>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</si>
  <si>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</si>
  <si>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</si>
  <si>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</si>
  <si>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</si>
  <si>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</si>
  <si>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</si>
  <si>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</si>
  <si>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</si>
  <si>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</si>
  <si>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</si>
  <si>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</si>
  <si>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</si>
  <si>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</si>
  <si>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</si>
  <si>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</si>
  <si>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</si>
  <si>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</si>
  <si>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</si>
  <si>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</si>
  <si>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</si>
  <si>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</si>
  <si>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</si>
  <si>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</si>
  <si>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</si>
  <si>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</si>
  <si>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</si>
  <si>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</si>
  <si>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</si>
  <si>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</si>
  <si>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</si>
  <si>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</si>
  <si>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</si>
  <si>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</si>
  <si>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</si>
  <si>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</si>
  <si>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</si>
  <si>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</si>
  <si>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</si>
  <si>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</si>
  <si>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</si>
  <si>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</si>
  <si>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</si>
  <si>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</si>
  <si>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</si>
  <si>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</si>
  <si>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</si>
  <si>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</si>
  <si>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</si>
  <si>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</si>
  <si>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</si>
  <si>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</si>
  <si>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</si>
  <si>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</si>
  <si>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</si>
  <si>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</si>
  <si>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</si>
  <si>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</si>
  <si>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</si>
  <si>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</si>
  <si>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</si>
  <si>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</si>
  <si>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</si>
  <si>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</si>
  <si>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</si>
  <si>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</si>
  <si>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</si>
  <si>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</si>
  <si>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</si>
  <si>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</si>
  <si>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</si>
  <si>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</si>
  <si>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</si>
  <si>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</si>
  <si>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</si>
  <si>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</si>
  <si>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</si>
  <si>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</si>
  <si>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</si>
  <si>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</si>
  <si>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</si>
  <si>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</si>
  <si>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</si>
  <si>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</si>
  <si>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</si>
  <si>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</si>
  <si>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</si>
  <si>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</si>
  <si>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</si>
  <si>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</si>
  <si>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</si>
  <si>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</si>
  <si>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</si>
  <si>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</si>
  <si>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</si>
  <si>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</si>
  <si>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</si>
  <si>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</si>
  <si>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</si>
  <si>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</si>
  <si>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</si>
  <si>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</si>
  <si>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</si>
  <si>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</si>
  <si>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</si>
  <si>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</si>
  <si>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</si>
  <si>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</si>
  <si>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</si>
  <si>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</si>
  <si>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</si>
  <si>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</si>
  <si>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</si>
  <si>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</si>
  <si>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</si>
  <si>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</si>
  <si>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</si>
  <si>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</si>
  <si>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</si>
  <si>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</si>
  <si>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</si>
  <si>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</si>
  <si>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</si>
  <si>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</si>
  <si>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</si>
  <si>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</si>
  <si>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</si>
  <si>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</si>
  <si>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</si>
  <si>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</si>
  <si>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</si>
  <si>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</si>
  <si>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</si>
  <si>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</si>
  <si>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</si>
  <si>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</si>
  <si>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</si>
  <si>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</si>
  <si>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</si>
  <si>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</si>
  <si>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</si>
  <si>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</si>
  <si>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</si>
  <si>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</si>
  <si>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</si>
  <si>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</si>
  <si>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</si>
  <si>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</si>
  <si>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</si>
  <si>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</si>
  <si>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</si>
  <si>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</si>
  <si>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</si>
  <si>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</si>
  <si>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</si>
  <si>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</si>
  <si>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</si>
  <si>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</si>
  <si>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</si>
  <si>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</si>
  <si>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</si>
  <si>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</si>
  <si>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</si>
  <si>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</si>
  <si>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</si>
  <si>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</si>
  <si>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</si>
  <si>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</si>
  <si>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</si>
  <si>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</si>
  <si>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</si>
  <si>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</si>
  <si>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</si>
  <si>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</si>
  <si>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</si>
  <si>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</si>
  <si>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</si>
  <si>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</si>
  <si>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</si>
  <si>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</si>
  <si>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</si>
  <si>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</si>
  <si>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</si>
  <si>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</si>
  <si>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</si>
  <si>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</si>
  <si>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</si>
  <si>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</si>
  <si>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</si>
  <si>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</si>
  <si>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</si>
  <si>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</si>
  <si>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</si>
  <si>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</si>
  <si>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</si>
  <si>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</si>
  <si>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</si>
  <si>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</si>
  <si>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</si>
  <si>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</si>
  <si>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</si>
  <si>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</si>
  <si>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</si>
  <si>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</si>
  <si>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</si>
  <si>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</si>
  <si>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</si>
  <si>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</si>
  <si>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</si>
  <si>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</si>
  <si>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</si>
  <si>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</si>
  <si>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</si>
  <si>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</si>
  <si>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</si>
  <si>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</si>
  <si>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</si>
  <si>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</si>
  <si>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</si>
  <si>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</si>
  <si>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</si>
  <si>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</si>
  <si>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</si>
  <si>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</si>
  <si>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</si>
  <si>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</si>
  <si>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</si>
  <si>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</si>
  <si>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</si>
  <si>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</si>
  <si>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</si>
  <si>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</si>
  <si>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</si>
  <si>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</si>
  <si>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</si>
  <si>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</si>
  <si>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</si>
  <si>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</si>
  <si>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</si>
  <si>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</si>
  <si>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</si>
  <si>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</si>
  <si>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</si>
  <si>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</si>
  <si>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</si>
  <si>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</si>
  <si>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</si>
  <si>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</si>
  <si>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</si>
  <si>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</si>
  <si>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</si>
  <si>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</si>
  <si>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</si>
  <si>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</si>
  <si>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</si>
  <si>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</si>
  <si>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</si>
  <si>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</si>
  <si>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</si>
  <si>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</si>
  <si>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</si>
  <si>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</si>
  <si>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</si>
  <si>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</si>
  <si>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</si>
  <si>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</si>
  <si>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</si>
  <si>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</si>
  <si>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</si>
  <si>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</si>
  <si>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</si>
  <si>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</si>
  <si>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</si>
  <si>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</si>
  <si>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</si>
  <si>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</si>
  <si>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</si>
  <si>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</si>
  <si>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</si>
  <si>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</si>
  <si>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</si>
  <si>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</si>
  <si>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</si>
  <si>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</si>
  <si>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</si>
  <si>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</si>
  <si>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</si>
  <si>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</si>
  <si>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</si>
  <si>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</si>
  <si>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</si>
  <si>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</si>
  <si>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</si>
  <si>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</si>
  <si>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</si>
  <si>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</si>
  <si>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</si>
  <si>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</si>
  <si>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</si>
  <si>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</si>
  <si>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</si>
  <si>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</si>
  <si>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</si>
  <si>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</si>
  <si>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</si>
  <si>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</si>
  <si>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</si>
  <si>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</si>
  <si>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</si>
  <si>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</si>
  <si>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</si>
  <si>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</si>
  <si>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</si>
  <si>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</si>
  <si>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</si>
  <si>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</si>
  <si>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</si>
  <si>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</si>
  <si>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</si>
  <si>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</si>
  <si>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</si>
  <si>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</si>
  <si>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</si>
  <si>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</si>
  <si>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</si>
  <si>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</si>
  <si>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</si>
  <si>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</si>
  <si>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</si>
  <si>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</si>
  <si>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</si>
  <si>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</si>
  <si>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</si>
  <si>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</si>
  <si>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</si>
  <si>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</si>
  <si>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</si>
  <si>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</si>
  <si>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</si>
  <si>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</si>
  <si>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</si>
  <si>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</si>
  <si>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</si>
  <si>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</si>
  <si>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</si>
  <si>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</si>
  <si>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</si>
  <si>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</si>
  <si>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</si>
  <si>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</si>
  <si>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</si>
  <si>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</si>
  <si>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</si>
  <si>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</si>
  <si>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</si>
  <si>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</si>
  <si>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</si>
  <si>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</si>
  <si>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</si>
  <si>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</si>
  <si>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</si>
  <si>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</si>
  <si>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</si>
  <si>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</si>
  <si>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</si>
  <si>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</si>
  <si>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</si>
  <si>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</si>
  <si>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</si>
  <si>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</si>
  <si>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</si>
  <si>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</si>
  <si>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</si>
  <si>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</si>
  <si>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</si>
  <si>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</si>
  <si>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</si>
  <si>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</si>
  <si>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</si>
  <si>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</si>
  <si>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</si>
  <si>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</si>
  <si>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</si>
  <si>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</si>
  <si>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</si>
  <si>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</si>
  <si>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</si>
  <si>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</si>
  <si>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</si>
  <si>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</si>
  <si>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</si>
  <si>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</si>
  <si>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</si>
  <si>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</si>
  <si>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</si>
  <si>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</si>
  <si>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</si>
  <si>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</si>
  <si>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</si>
  <si>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</si>
  <si>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</si>
  <si>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</si>
  <si>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</si>
  <si>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</si>
  <si>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</si>
  <si>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</si>
  <si>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</si>
  <si>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</si>
  <si>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</si>
  <si>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</si>
  <si>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</si>
  <si>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</si>
  <si>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</si>
  <si>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</si>
  <si>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</si>
  <si>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</si>
  <si>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</si>
  <si>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</si>
  <si>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</si>
  <si>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</si>
  <si>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</si>
  <si>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</si>
  <si>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</si>
  <si>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</si>
  <si>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</si>
  <si>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</si>
  <si>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</si>
  <si>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</si>
  <si>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</si>
  <si>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</si>
  <si>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</si>
  <si>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</si>
  <si>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</si>
  <si>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</si>
  <si>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</si>
  <si>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</si>
  <si>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</si>
  <si>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</si>
  <si>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</si>
  <si>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</si>
  <si>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</si>
  <si>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</si>
  <si>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</si>
  <si>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</si>
  <si>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</si>
  <si>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</si>
  <si>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</si>
  <si>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</si>
  <si>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</si>
  <si>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</si>
  <si>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</si>
  <si>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</si>
  <si>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</si>
  <si>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</si>
  <si>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</si>
  <si>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</si>
  <si>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</si>
  <si>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</si>
  <si>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</si>
  <si>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</si>
  <si>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</si>
  <si>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</si>
  <si>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</si>
  <si>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</si>
  <si>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</si>
  <si>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</si>
  <si>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</si>
  <si>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</si>
  <si>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</si>
  <si>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</si>
  <si>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</si>
  <si>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</si>
  <si>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</si>
  <si>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</si>
  <si>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</si>
  <si>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</si>
  <si>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</si>
  <si>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</si>
  <si>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</si>
  <si>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</si>
  <si>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</si>
  <si>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</si>
  <si>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</si>
  <si>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</si>
  <si>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</si>
  <si>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</si>
  <si>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</si>
  <si>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</si>
  <si>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</si>
  <si>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</si>
  <si>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</si>
  <si>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</si>
  <si>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</si>
  <si>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</si>
  <si>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</si>
  <si>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</si>
  <si>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</si>
  <si>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</si>
  <si>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</si>
  <si>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</si>
  <si>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</si>
  <si>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</si>
  <si>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</si>
  <si>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</si>
  <si>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</si>
  <si>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</si>
  <si>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</si>
  <si>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</si>
  <si>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</si>
  <si>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</si>
  <si>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</si>
  <si>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</si>
  <si>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</si>
  <si>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</si>
  <si>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</si>
  <si>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</si>
  <si>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</si>
  <si>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</si>
  <si>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</si>
  <si>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</si>
  <si>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</si>
  <si>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</si>
  <si>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</si>
  <si>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</si>
  <si>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</si>
  <si>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</si>
  <si>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</si>
  <si>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</si>
  <si>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</si>
  <si>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</si>
  <si>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</si>
  <si>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</si>
  <si>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</si>
  <si>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</si>
  <si>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</si>
  <si>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</si>
  <si>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</si>
  <si>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</si>
  <si>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</si>
  <si>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</si>
  <si>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</si>
  <si>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</si>
  <si>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</si>
  <si>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</si>
  <si>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</si>
  <si>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</si>
  <si>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</si>
  <si>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</si>
  <si>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</si>
  <si>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</si>
  <si>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</si>
  <si>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</si>
  <si>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</si>
  <si>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</si>
  <si>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</si>
  <si>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</si>
  <si>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</si>
  <si>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</si>
  <si>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</si>
  <si>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</si>
  <si>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</si>
  <si>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</si>
  <si>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</si>
  <si>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</si>
  <si>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</si>
  <si>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</si>
  <si>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</si>
  <si>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</si>
  <si>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</si>
  <si>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</si>
  <si>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</si>
  <si>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</si>
  <si>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</si>
  <si>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</si>
  <si>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</si>
  <si>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</si>
  <si>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</si>
  <si>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</si>
  <si>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</si>
  <si>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</si>
  <si>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</si>
  <si>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</si>
  <si>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</si>
  <si>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</si>
  <si>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</si>
  <si>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</si>
  <si>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</si>
  <si>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</si>
  <si>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</si>
  <si>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</si>
  <si>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</si>
  <si>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</si>
  <si>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</si>
  <si>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</si>
  <si>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</si>
  <si>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</si>
  <si>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</si>
  <si>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</si>
  <si>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</si>
  <si>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</si>
  <si>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</si>
  <si>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</si>
  <si>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</si>
  <si>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</si>
  <si>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</si>
  <si>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</si>
  <si>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</si>
  <si>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</si>
  <si>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</si>
  <si>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</si>
  <si>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</si>
  <si>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</si>
  <si>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</si>
  <si>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</si>
  <si>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</si>
  <si>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</si>
  <si>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</si>
  <si>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</si>
  <si>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</si>
  <si>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</si>
  <si>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</si>
  <si>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</si>
  <si>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</si>
  <si>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</si>
  <si>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</si>
  <si>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</si>
  <si>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</si>
  <si>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</si>
  <si>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</si>
  <si>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</si>
  <si>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</si>
  <si>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</si>
  <si>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</si>
  <si>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</si>
  <si>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</si>
  <si>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</si>
  <si>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</si>
  <si>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</si>
  <si>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</si>
  <si>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</si>
  <si>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</si>
  <si>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</si>
  <si>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</si>
  <si>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</si>
  <si>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</si>
  <si>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</si>
  <si>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</si>
  <si>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</si>
  <si>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</si>
  <si>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</si>
  <si>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</si>
  <si>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</si>
  <si>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</si>
  <si>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</si>
  <si>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</si>
  <si>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</si>
  <si>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</si>
  <si>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</si>
  <si>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</si>
  <si>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</si>
  <si>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</si>
  <si>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</si>
  <si>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</si>
  <si>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</si>
  <si>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</si>
  <si>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</si>
  <si>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</si>
  <si>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</si>
  <si>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</si>
  <si>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</si>
  <si>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</si>
  <si>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</si>
  <si>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</si>
  <si>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</si>
  <si>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</si>
  <si>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</si>
  <si>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</si>
  <si>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</si>
  <si>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</si>
  <si>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</si>
  <si>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</si>
  <si>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</si>
  <si>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</si>
  <si>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</si>
  <si>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</si>
  <si>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</si>
  <si>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</si>
  <si>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</si>
  <si>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</si>
  <si>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</si>
  <si>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</si>
  <si>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</si>
  <si>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</si>
  <si>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</si>
  <si>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</si>
  <si>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</si>
  <si>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</si>
  <si>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</si>
  <si>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</si>
  <si>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</si>
  <si>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</si>
  <si>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</si>
  <si>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</si>
  <si>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</si>
  <si>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</si>
  <si>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</si>
  <si>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</si>
  <si>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</si>
  <si>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</si>
  <si>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</si>
  <si>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</si>
  <si>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</si>
  <si>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</si>
  <si>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</si>
  <si>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</si>
  <si>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</si>
  <si>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</si>
  <si>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</si>
  <si>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</si>
  <si>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</si>
  <si>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</si>
  <si>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</si>
  <si>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</si>
  <si>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</si>
  <si>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</si>
  <si>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</si>
  <si>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</si>
  <si>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</si>
  <si>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</si>
  <si>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</si>
  <si>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</si>
  <si>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</si>
  <si>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</si>
  <si>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</si>
  <si>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</si>
  <si>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</si>
  <si>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</si>
  <si>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</si>
  <si>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</si>
  <si>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</si>
  <si>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</si>
  <si>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</si>
  <si>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</si>
  <si>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</si>
  <si>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</si>
  <si>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</si>
  <si>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</si>
  <si>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</si>
  <si>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</si>
  <si>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</si>
  <si>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</si>
  <si>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</si>
  <si>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</si>
  <si>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</si>
  <si>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</si>
  <si>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</si>
  <si>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</si>
  <si>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</si>
  <si>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</si>
  <si>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</si>
  <si>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</si>
  <si>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</si>
  <si>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</si>
  <si>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</si>
  <si>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</si>
  <si>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</si>
  <si>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</si>
  <si>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</si>
  <si>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</si>
  <si>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</si>
  <si>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</si>
  <si>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</si>
  <si>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</si>
  <si>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</si>
  <si>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</si>
  <si>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</si>
  <si>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</si>
  <si>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</si>
  <si>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</si>
  <si>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</si>
  <si>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</si>
  <si>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</si>
  <si>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</si>
  <si>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</si>
  <si>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</si>
  <si>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</si>
  <si>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</si>
  <si>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</si>
  <si>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</si>
  <si>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</si>
  <si>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</si>
  <si>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</si>
  <si>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</si>
  <si>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</si>
  <si>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</si>
  <si>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</si>
  <si>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</si>
  <si>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</si>
  <si>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</si>
  <si>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</si>
  <si>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</si>
  <si>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</si>
  <si>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</si>
  <si>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</si>
  <si>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</si>
  <si>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</si>
  <si>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</si>
  <si>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</si>
  <si>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</si>
  <si>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</si>
  <si>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</si>
  <si>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</si>
  <si>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</si>
  <si>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</si>
  <si>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</si>
  <si>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</si>
  <si>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</si>
  <si>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</si>
  <si>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</si>
  <si>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</si>
  <si>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</si>
  <si>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</si>
  <si>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</si>
  <si>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</si>
  <si>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</si>
  <si>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</si>
  <si>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</si>
  <si>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</si>
  <si>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</si>
  <si>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</si>
  <si>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</si>
  <si>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</si>
  <si>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</si>
  <si>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</si>
  <si>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</si>
  <si>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</si>
  <si>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</si>
  <si>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</si>
  <si>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</si>
  <si>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</si>
  <si>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</si>
  <si>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</si>
  <si>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</si>
  <si>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</si>
  <si>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</si>
  <si>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</si>
  <si>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</si>
  <si>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</si>
  <si>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</si>
  <si>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</si>
  <si>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</si>
  <si>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</si>
  <si>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</si>
  <si>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</si>
  <si>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</si>
  <si>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</si>
  <si>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</si>
  <si>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</si>
  <si>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</si>
  <si>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</si>
  <si>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</si>
  <si>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</si>
  <si>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</si>
  <si>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</si>
  <si>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</si>
  <si>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</si>
  <si>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</si>
  <si>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</si>
  <si>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</si>
  <si>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</si>
  <si>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</si>
  <si>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</si>
  <si>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</si>
  <si>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</si>
  <si>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</si>
  <si>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</si>
  <si>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</si>
  <si>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</si>
  <si>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</si>
  <si>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</si>
  <si>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</si>
  <si>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</si>
  <si>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</si>
  <si>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</si>
  <si>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</si>
  <si>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</si>
  <si>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</si>
  <si>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</si>
  <si>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</si>
  <si>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</si>
  <si>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</si>
  <si>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</si>
  <si>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</si>
  <si>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</si>
  <si>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</si>
  <si>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</si>
  <si>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</si>
  <si>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</si>
  <si>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</si>
  <si>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</si>
  <si>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</si>
  <si>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</si>
  <si>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</si>
  <si>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</si>
  <si>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</si>
  <si>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</si>
  <si>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</si>
  <si>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</si>
  <si>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</si>
  <si>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</si>
  <si>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</si>
  <si>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</si>
  <si>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</si>
  <si>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</si>
  <si>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</si>
  <si>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</si>
  <si>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</si>
  <si>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</si>
  <si>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</si>
  <si>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</si>
  <si>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</si>
  <si>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</si>
  <si>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</si>
  <si>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</si>
  <si>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</si>
  <si>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</si>
  <si>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</si>
  <si>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</si>
  <si>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</si>
  <si>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</si>
  <si>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</si>
  <si>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</si>
  <si>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</si>
  <si>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</si>
  <si>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</si>
  <si>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</si>
  <si>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</si>
  <si>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</si>
  <si>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</si>
  <si>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</si>
  <si>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</si>
  <si>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</si>
  <si>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</si>
  <si>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</si>
  <si>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</si>
  <si>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</si>
  <si>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</si>
  <si>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</si>
  <si>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</si>
  <si>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</si>
  <si>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</si>
  <si>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</si>
  <si>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</si>
  <si>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</si>
  <si>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</si>
  <si>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</si>
  <si>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</si>
  <si>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</si>
  <si>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</si>
  <si>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</si>
  <si>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</si>
  <si>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</si>
  <si>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</si>
  <si>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</si>
  <si>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</si>
  <si>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</si>
  <si>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</si>
  <si>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</si>
  <si>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</si>
  <si>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</si>
  <si>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</si>
  <si>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</si>
  <si>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</si>
  <si>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</si>
  <si>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</si>
  <si>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</si>
  <si>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</si>
  <si>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</si>
  <si>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</si>
  <si>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</si>
  <si>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</si>
  <si>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</si>
  <si>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</si>
  <si>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</si>
  <si>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</si>
  <si>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</si>
  <si>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</si>
  <si>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</si>
  <si>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</si>
  <si>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</si>
  <si>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</si>
  <si>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</si>
  <si>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</si>
  <si>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</si>
  <si>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</si>
  <si>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</si>
  <si>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</si>
  <si>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</si>
  <si>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</si>
  <si>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</si>
  <si>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</si>
  <si>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</si>
  <si>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</si>
  <si>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</si>
  <si>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</si>
  <si>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</si>
  <si>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</si>
  <si>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</si>
  <si>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</si>
  <si>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</si>
  <si>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</si>
  <si>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</si>
  <si>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</si>
  <si>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</si>
  <si>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</si>
  <si>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</si>
  <si>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</si>
  <si>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</si>
  <si>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</si>
  <si>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</si>
  <si>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</si>
  <si>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</si>
  <si>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</si>
  <si>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</si>
  <si>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</si>
  <si>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</si>
  <si>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</si>
  <si>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</si>
  <si>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</si>
  <si>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</si>
  <si>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</si>
  <si>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</si>
  <si>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</si>
  <si>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</si>
  <si>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</si>
  <si>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</si>
  <si>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</si>
  <si>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</si>
  <si>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</si>
  <si>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</si>
  <si>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</si>
  <si>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</si>
  <si>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</si>
  <si>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</si>
  <si>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</si>
  <si>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</si>
  <si>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</si>
  <si>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</si>
  <si>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</si>
  <si>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</si>
  <si>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</si>
  <si>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</si>
  <si>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</si>
  <si>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</si>
  <si>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</si>
  <si>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</si>
  <si>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</si>
  <si>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</si>
  <si>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</si>
  <si>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</si>
  <si>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</si>
  <si>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</si>
  <si>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</si>
  <si>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</si>
  <si>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</si>
  <si>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</si>
  <si>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</si>
  <si>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</si>
  <si>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</si>
  <si>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</si>
  <si>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</si>
  <si>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</si>
  <si>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</si>
  <si>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</si>
  <si>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</si>
  <si>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</si>
  <si>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</si>
  <si>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</si>
  <si>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</si>
  <si>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</si>
  <si>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</si>
  <si>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</si>
  <si>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</si>
  <si>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</si>
  <si>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</si>
  <si>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</si>
  <si>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</si>
  <si>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</si>
  <si>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</si>
  <si>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</si>
  <si>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</si>
  <si>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</si>
  <si>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</si>
  <si>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</si>
  <si>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</si>
  <si>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</si>
  <si>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</si>
  <si>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</si>
  <si>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</si>
  <si>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</si>
  <si>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</si>
  <si>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</si>
  <si>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</si>
  <si>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</si>
  <si>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</si>
  <si>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</si>
  <si>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</si>
  <si>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</si>
  <si>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</si>
  <si>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</si>
  <si>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</si>
  <si>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</si>
  <si>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</si>
  <si>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</si>
  <si>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</si>
  <si>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</si>
  <si>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</si>
  <si>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</si>
  <si>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</si>
  <si>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</si>
  <si>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</si>
  <si>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</si>
  <si>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</si>
  <si>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</si>
  <si>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</si>
  <si>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</si>
  <si>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</si>
  <si>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</si>
  <si>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</si>
  <si>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</si>
  <si>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</si>
  <si>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</si>
  <si>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</si>
  <si>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</si>
  <si>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</si>
  <si>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</si>
  <si>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</si>
  <si>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</si>
  <si>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</si>
  <si>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</si>
  <si>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</si>
  <si>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</si>
  <si>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</si>
  <si>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</si>
  <si>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</si>
  <si>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</si>
  <si>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</si>
  <si>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</si>
  <si>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</si>
  <si>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</si>
  <si>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</si>
  <si>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</si>
  <si>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</si>
  <si>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</si>
  <si>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</si>
  <si>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</si>
  <si>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</si>
  <si>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</si>
  <si>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</si>
  <si>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</si>
  <si>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</si>
  <si>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</si>
  <si>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</si>
  <si>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</si>
  <si>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</si>
  <si>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</si>
  <si>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</si>
  <si>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</si>
  <si>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</si>
  <si>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</si>
  <si>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</si>
  <si>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</si>
  <si>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</si>
  <si>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</si>
  <si>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</si>
  <si>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</si>
  <si>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</si>
  <si>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</si>
  <si>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</si>
  <si>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</si>
  <si>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</si>
  <si>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</si>
  <si>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</si>
  <si>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</si>
  <si>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</si>
  <si>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</si>
  <si>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</si>
  <si>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</si>
  <si>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</si>
  <si>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</si>
  <si>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</si>
  <si>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</si>
  <si>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</si>
  <si>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</si>
  <si>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</si>
  <si>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</si>
  <si>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</si>
  <si>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</si>
  <si>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</si>
  <si>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</si>
  <si>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</si>
  <si>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</si>
  <si>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</si>
  <si>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</si>
  <si>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</si>
  <si>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</si>
  <si>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</si>
  <si>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</si>
  <si>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</si>
  <si>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</si>
  <si>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</si>
  <si>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</si>
  <si>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</si>
  <si>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</si>
  <si>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</si>
  <si>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</si>
  <si>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</si>
  <si>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</si>
  <si>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</si>
  <si>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</si>
  <si>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</si>
  <si>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</si>
  <si>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</si>
  <si>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</si>
  <si>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</si>
  <si>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</si>
  <si>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</si>
  <si>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</si>
  <si>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</si>
  <si>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</si>
  <si>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</si>
  <si>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</si>
  <si>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</si>
  <si>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</si>
  <si>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</si>
  <si>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</si>
  <si>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</si>
  <si>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</si>
  <si>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</si>
  <si>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</si>
  <si>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</si>
  <si>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</si>
  <si>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</si>
  <si>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</si>
  <si>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</si>
  <si>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</si>
  <si>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</si>
  <si>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</si>
  <si>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</si>
  <si>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</si>
  <si>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</si>
  <si>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</si>
  <si>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</si>
  <si>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</si>
  <si>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</si>
  <si>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</si>
  <si>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</si>
  <si>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</si>
  <si>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</si>
  <si>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</si>
  <si>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</si>
  <si>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</si>
  <si>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</si>
  <si>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</si>
  <si>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</si>
  <si>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</si>
  <si>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</si>
  <si>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</si>
  <si>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</si>
  <si>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</si>
  <si>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</si>
  <si>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</si>
  <si>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</si>
  <si>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</si>
  <si>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</si>
  <si>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</si>
  <si>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</si>
  <si>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</si>
  <si>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</si>
  <si>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</si>
  <si>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</si>
  <si>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</si>
  <si>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</si>
  <si>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</si>
  <si>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</si>
  <si>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</si>
  <si>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</si>
  <si>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</si>
  <si>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</si>
  <si>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</si>
  <si>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</si>
  <si>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</si>
  <si>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</si>
  <si>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</si>
  <si>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</si>
  <si>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</si>
  <si>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</si>
  <si>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</si>
  <si>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</si>
  <si>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</si>
  <si>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</si>
  <si>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</si>
  <si>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</si>
  <si>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</si>
  <si>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</si>
  <si>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</si>
  <si>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</si>
  <si>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</si>
  <si>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</si>
  <si>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</si>
  <si>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</si>
  <si>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</si>
  <si>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</si>
  <si>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</si>
  <si>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</si>
  <si>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</si>
  <si>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</si>
  <si>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</si>
  <si>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</si>
  <si>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</si>
  <si>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</si>
  <si>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</si>
  <si>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</si>
  <si>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</si>
  <si>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</si>
  <si>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</si>
  <si>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</si>
  <si>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</si>
  <si>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</si>
  <si>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</si>
  <si>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</si>
  <si>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</si>
  <si>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</si>
  <si>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</si>
  <si>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</si>
  <si>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</si>
  <si>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</si>
  <si>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</si>
  <si>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</si>
  <si>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</si>
  <si>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</si>
  <si>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</si>
  <si>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</si>
  <si>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</si>
  <si>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</si>
  <si>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</si>
  <si>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</si>
  <si>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</si>
  <si>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</si>
  <si>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</si>
  <si>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</si>
  <si>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</si>
  <si>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</si>
  <si>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</si>
  <si>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</si>
  <si>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</si>
  <si>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</si>
  <si>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</si>
  <si>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</si>
  <si>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</si>
  <si>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</si>
  <si>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</si>
  <si>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</si>
  <si>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</si>
  <si>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</si>
  <si>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</si>
  <si>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</si>
  <si>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</si>
  <si>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</si>
  <si>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</si>
  <si>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</si>
  <si>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</si>
  <si>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</si>
  <si>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</si>
  <si>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</si>
  <si>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</si>
  <si>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</si>
  <si>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</si>
  <si>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</si>
  <si>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</si>
  <si>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</si>
  <si>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</si>
  <si>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</si>
  <si>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</si>
  <si>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</si>
  <si>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</si>
  <si>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</si>
  <si>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</si>
  <si>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</si>
  <si>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</si>
  <si>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</si>
  <si>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</si>
  <si>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</si>
  <si>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</si>
  <si>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</si>
  <si>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</si>
  <si>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</si>
  <si>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</si>
  <si>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</si>
  <si>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</si>
  <si>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</si>
  <si>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</si>
  <si>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</si>
  <si>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</si>
  <si>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</si>
  <si>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</si>
  <si>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</si>
  <si>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</si>
  <si>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</si>
  <si>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</si>
  <si>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</si>
  <si>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</si>
  <si>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</si>
  <si>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</si>
  <si>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</si>
  <si>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</si>
  <si>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</si>
  <si>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</si>
  <si>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</si>
  <si>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</si>
  <si>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</si>
  <si>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</si>
  <si>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</si>
  <si>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</si>
  <si>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</si>
  <si>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</si>
  <si>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</si>
  <si>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</si>
  <si>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</si>
  <si>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</si>
  <si>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</si>
  <si>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</si>
  <si>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</si>
  <si>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</si>
  <si>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</si>
  <si>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</si>
  <si>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</si>
  <si>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</si>
  <si>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</si>
  <si>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</si>
  <si>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</si>
  <si>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</si>
  <si>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</si>
  <si>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</si>
  <si>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</si>
  <si>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</si>
  <si>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</si>
  <si>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</si>
  <si>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</si>
  <si>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</si>
  <si>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</si>
  <si>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</si>
  <si>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</si>
  <si>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</si>
  <si>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</si>
  <si>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</si>
  <si>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</si>
  <si>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</si>
  <si>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</si>
  <si>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</si>
  <si>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</si>
  <si>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</si>
  <si>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</si>
  <si>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</si>
  <si>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</si>
  <si>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</si>
  <si>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</si>
  <si>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</si>
  <si>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</si>
  <si>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</si>
  <si>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</si>
  <si>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</si>
  <si>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</si>
  <si>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</si>
  <si>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</si>
  <si>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</si>
  <si>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</si>
  <si>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</si>
  <si>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</si>
  <si>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</si>
  <si>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</si>
  <si>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</si>
  <si>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</si>
  <si>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</si>
  <si>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</si>
  <si>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</si>
  <si>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</si>
  <si>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</si>
  <si>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</si>
  <si>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</si>
  <si>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</si>
  <si>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</si>
  <si>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</si>
  <si>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</si>
  <si>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</si>
  <si>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</si>
  <si>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</si>
  <si>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</si>
  <si>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</si>
  <si>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</si>
  <si>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</si>
  <si>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</si>
  <si>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</si>
  <si>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</si>
  <si>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</si>
  <si>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</si>
  <si>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</si>
  <si>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</si>
  <si>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</si>
  <si>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</si>
  <si>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</si>
  <si>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</si>
  <si>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</si>
  <si>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</si>
  <si>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</si>
  <si>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</si>
  <si>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</si>
  <si>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</si>
  <si>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</si>
  <si>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</si>
  <si>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</si>
  <si>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</si>
  <si>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</si>
  <si>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</si>
  <si>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</si>
  <si>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</si>
  <si>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</si>
  <si>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</si>
  <si>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</si>
  <si>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</si>
  <si>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</si>
  <si>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</si>
  <si>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</si>
  <si>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</si>
  <si>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</si>
  <si>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</si>
  <si>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</si>
  <si>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</si>
  <si>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</si>
  <si>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</si>
  <si>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</si>
  <si>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</si>
  <si>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</si>
  <si>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</si>
  <si>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</si>
  <si>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</si>
  <si>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</si>
  <si>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</si>
  <si>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</si>
  <si>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</si>
  <si>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</si>
  <si>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</si>
  <si>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</si>
  <si>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</si>
  <si>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</si>
  <si>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</si>
  <si>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</si>
  <si>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</si>
  <si>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</si>
  <si>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</si>
  <si>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</si>
  <si>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</si>
  <si>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</si>
  <si>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</si>
  <si>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</si>
  <si>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</si>
  <si>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</si>
  <si>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</si>
  <si>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</si>
  <si>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</si>
  <si>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</si>
  <si>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</si>
  <si>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</si>
  <si>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</si>
  <si>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</si>
  <si>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</si>
  <si>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</si>
  <si>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</si>
  <si>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</si>
  <si>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</si>
  <si>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</si>
  <si>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</si>
  <si>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</si>
  <si>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</si>
  <si>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</si>
  <si>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</si>
  <si>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</si>
  <si>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</si>
  <si>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</si>
  <si>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</si>
  <si>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</si>
  <si>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</si>
  <si>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</si>
  <si>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</si>
  <si>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</si>
  <si>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</si>
  <si>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</si>
  <si>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</si>
  <si>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</si>
  <si>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</si>
  <si>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</si>
  <si>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</si>
  <si>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</si>
  <si>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</si>
  <si>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</si>
  <si>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</si>
  <si>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</si>
  <si>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</si>
  <si>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</si>
  <si>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</si>
  <si>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</si>
  <si>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</si>
  <si>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</si>
  <si>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</si>
  <si>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</si>
  <si>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</si>
  <si>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</si>
  <si>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</si>
  <si>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</si>
  <si>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</si>
  <si>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</si>
  <si>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</si>
  <si>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</si>
  <si>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</si>
  <si>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</si>
  <si>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</si>
  <si>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</si>
  <si>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</si>
  <si>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</si>
  <si>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</si>
  <si>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</si>
  <si>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</si>
  <si>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</si>
  <si>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</si>
  <si>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</si>
  <si>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</si>
  <si>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</si>
  <si>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</si>
  <si>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</si>
  <si>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</si>
  <si>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</si>
  <si>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</si>
  <si>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</si>
  <si>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</si>
  <si>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</si>
  <si>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</si>
  <si>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</si>
  <si>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</si>
  <si>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</si>
  <si>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</si>
  <si>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</si>
  <si>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</si>
  <si>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</si>
  <si>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</si>
  <si>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</si>
  <si>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</si>
  <si>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</si>
  <si>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</si>
  <si>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</si>
  <si>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</si>
  <si>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</si>
  <si>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</si>
  <si>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</si>
  <si>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</si>
  <si>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</si>
  <si>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</si>
  <si>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</si>
  <si>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</si>
  <si>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</si>
  <si>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</si>
  <si>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</si>
  <si>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</si>
  <si>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</si>
  <si>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</si>
  <si>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</si>
  <si>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</si>
  <si>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</si>
  <si>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</si>
  <si>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</si>
  <si>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</si>
  <si>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</si>
  <si>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</si>
  <si>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</si>
  <si>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</si>
  <si>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</si>
  <si>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</si>
  <si>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</si>
  <si>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</si>
  <si>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</si>
  <si>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</si>
  <si>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</si>
  <si>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</si>
  <si>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</si>
  <si>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</si>
  <si>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</si>
  <si>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</si>
  <si>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</si>
  <si>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</si>
  <si>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</si>
  <si>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</si>
  <si>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</si>
  <si>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</si>
  <si>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</si>
  <si>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</si>
  <si>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</si>
  <si>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</si>
  <si>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</si>
  <si>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</si>
  <si>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</si>
  <si>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</si>
  <si>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</si>
  <si>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</si>
  <si>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</si>
  <si>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</si>
  <si>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</si>
  <si>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</si>
  <si>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</si>
  <si>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</si>
  <si>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</si>
  <si>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</si>
  <si>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</si>
  <si>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</si>
  <si>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</si>
  <si>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</si>
  <si>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</si>
  <si>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</si>
  <si>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</si>
  <si>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</si>
  <si>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</si>
  <si>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</si>
  <si>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</si>
  <si>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</si>
  <si>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</si>
  <si>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</si>
  <si>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</si>
  <si>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</si>
  <si>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</si>
  <si>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</si>
  <si>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</si>
  <si>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</si>
  <si>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</si>
  <si>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</si>
  <si>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</si>
  <si>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</si>
  <si>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</si>
  <si>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</si>
  <si>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</si>
  <si>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</si>
  <si>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</si>
  <si>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</si>
  <si>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</si>
  <si>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</si>
  <si>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</si>
  <si>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</si>
  <si>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</si>
  <si>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</si>
  <si>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</si>
  <si>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</si>
  <si>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</si>
  <si>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</si>
  <si>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</si>
  <si>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</si>
  <si>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</si>
  <si>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</si>
  <si>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</si>
  <si>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</si>
  <si>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</si>
  <si>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</si>
  <si>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</si>
  <si>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</si>
  <si>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</si>
  <si>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</si>
  <si>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</si>
  <si>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</si>
  <si>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</si>
  <si>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</si>
  <si>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</si>
  <si>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</si>
  <si>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</si>
  <si>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</si>
  <si>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</si>
  <si>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</si>
  <si>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</si>
  <si>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</si>
  <si>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</si>
  <si>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</si>
  <si>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</si>
  <si>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</si>
  <si>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</si>
  <si>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</si>
  <si>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</si>
  <si>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</si>
  <si>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</si>
  <si>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</si>
  <si>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</si>
  <si>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</si>
  <si>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</si>
  <si>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</si>
  <si>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</si>
  <si>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</si>
  <si>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</si>
  <si>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</si>
  <si>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</si>
  <si>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</si>
  <si>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</si>
  <si>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</si>
  <si>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</si>
  <si>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</si>
  <si>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</si>
  <si>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</si>
  <si>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</si>
  <si>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</si>
  <si>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</si>
  <si>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</si>
  <si>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</si>
  <si>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</si>
  <si>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</si>
  <si>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</si>
  <si>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</si>
  <si>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</si>
  <si>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</si>
  <si>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</si>
  <si>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</si>
  <si>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</si>
  <si>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</si>
  <si>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</si>
  <si>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</si>
  <si>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</si>
  <si>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</si>
  <si>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</si>
  <si>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</si>
  <si>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</si>
  <si>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</si>
  <si>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</si>
  <si>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</si>
  <si>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</si>
  <si>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</si>
  <si>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</si>
  <si>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</si>
  <si>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</si>
  <si>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</si>
  <si>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</si>
  <si>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</si>
  <si>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</si>
  <si>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</si>
  <si>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</si>
  <si>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</si>
  <si>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</si>
  <si>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</si>
  <si>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</si>
  <si>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</si>
  <si>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</si>
  <si>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</si>
  <si>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</si>
  <si>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</si>
  <si>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</si>
  <si>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</si>
  <si>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</si>
  <si>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</si>
  <si>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</si>
  <si>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</si>
  <si>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</si>
  <si>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</si>
  <si>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</si>
  <si>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</si>
  <si>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</si>
  <si>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</si>
  <si>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</si>
  <si>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</si>
  <si>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</si>
  <si>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</si>
  <si>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</si>
  <si>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</si>
  <si>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</si>
  <si>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</si>
  <si>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</si>
  <si>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</si>
  <si>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</si>
  <si>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</si>
  <si>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</si>
  <si>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</si>
  <si>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</si>
  <si>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</si>
  <si>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</si>
  <si>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</si>
  <si>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</si>
  <si>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</si>
  <si>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</si>
  <si>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</si>
  <si>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</si>
  <si>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</si>
  <si>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</si>
  <si>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</si>
  <si>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</si>
  <si>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</si>
  <si>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</si>
  <si>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</si>
  <si>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</si>
  <si>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</si>
  <si>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</si>
  <si>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</si>
  <si>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</si>
  <si>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</si>
  <si>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</si>
  <si>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</si>
  <si>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</si>
  <si>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</si>
  <si>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</si>
  <si>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</si>
  <si>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</si>
  <si>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</si>
  <si>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</si>
  <si>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</si>
  <si>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</si>
  <si>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</si>
  <si>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</si>
  <si>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</si>
  <si>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</si>
  <si>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</si>
  <si>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</si>
  <si>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</si>
  <si>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</si>
  <si>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</si>
  <si>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</si>
  <si>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</si>
  <si>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</si>
  <si>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</si>
  <si>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</si>
  <si>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</si>
  <si>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</si>
  <si>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</si>
  <si>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</si>
  <si>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</si>
  <si>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</si>
  <si>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</si>
  <si>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</si>
  <si>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</si>
  <si>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</si>
  <si>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</si>
  <si>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</si>
  <si>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</si>
  <si>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</si>
  <si>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</si>
  <si>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</si>
  <si>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</si>
  <si>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</si>
  <si>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</si>
  <si>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</si>
  <si>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</si>
  <si>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</si>
  <si>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</si>
  <si>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</si>
  <si>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</si>
  <si>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</si>
  <si>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</si>
  <si>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</si>
  <si>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</si>
  <si>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</si>
  <si>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</si>
  <si>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</si>
  <si>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</si>
  <si>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</si>
  <si>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</si>
  <si>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</si>
  <si>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</si>
  <si>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</si>
  <si>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</si>
  <si>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</si>
  <si>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</si>
  <si>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</si>
  <si>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</si>
  <si>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</si>
  <si>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</si>
  <si>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</si>
  <si>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</si>
  <si>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</si>
  <si>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</si>
  <si>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</si>
  <si>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</si>
  <si>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</si>
  <si>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</si>
  <si>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</si>
  <si>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</si>
  <si>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</si>
  <si>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</si>
  <si>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</si>
  <si>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</si>
  <si>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</si>
  <si>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</si>
  <si>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</si>
  <si>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</si>
  <si>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</si>
  <si>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</si>
  <si>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</si>
  <si>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</si>
  <si>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</si>
  <si>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</si>
  <si>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</si>
  <si>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</si>
  <si>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</si>
  <si>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</si>
  <si>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</si>
  <si>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</si>
  <si>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</si>
  <si>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</si>
  <si>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</si>
  <si>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</si>
  <si>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</si>
  <si>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</si>
  <si>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</si>
  <si>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</si>
  <si>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</si>
  <si>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</si>
  <si>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</si>
  <si>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</si>
  <si>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</si>
  <si>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</si>
  <si>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</si>
  <si>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</si>
  <si>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</si>
  <si>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</si>
  <si>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</si>
  <si>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</si>
  <si>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</si>
  <si>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</si>
  <si>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</si>
  <si>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</si>
  <si>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</si>
  <si>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</si>
  <si>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</si>
  <si>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</si>
  <si>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</si>
  <si>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</si>
  <si>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</si>
  <si>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</si>
  <si>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</si>
  <si>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</si>
  <si>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</si>
  <si>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</si>
  <si>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</si>
  <si>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</si>
  <si>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</si>
  <si>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</si>
  <si>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</si>
  <si>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</si>
  <si>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</si>
  <si>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</si>
  <si>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</si>
  <si>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</si>
  <si>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</si>
  <si>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</si>
  <si>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</si>
  <si>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</si>
  <si>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</si>
  <si>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</si>
  <si>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</si>
  <si>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</si>
  <si>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</si>
  <si>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</si>
  <si>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</si>
  <si>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</si>
  <si>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</si>
  <si>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</si>
  <si>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</si>
  <si>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</si>
  <si>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</si>
  <si>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</si>
  <si>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</si>
  <si>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</si>
  <si>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</si>
  <si>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</si>
  <si>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</si>
  <si>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</si>
  <si>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</si>
  <si>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</si>
  <si>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</si>
  <si>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</si>
  <si>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</si>
  <si>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</si>
  <si>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</si>
  <si>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</si>
  <si>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</si>
  <si>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</si>
  <si>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</si>
  <si>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</si>
  <si>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</si>
  <si>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</si>
  <si>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</si>
  <si>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</si>
  <si>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</si>
  <si>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</si>
  <si>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</si>
  <si>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</si>
  <si>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</si>
  <si>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</si>
  <si>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</si>
  <si>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</si>
  <si>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</si>
  <si>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</si>
  <si>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</si>
  <si>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</si>
  <si>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</si>
  <si>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</si>
  <si>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</si>
  <si>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</si>
  <si>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</si>
  <si>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</si>
  <si>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</si>
  <si>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</si>
  <si>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</si>
  <si>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</si>
  <si>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</si>
  <si>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</si>
  <si>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</si>
  <si>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</si>
  <si>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</si>
  <si>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</si>
  <si>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</si>
  <si>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</si>
  <si>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</si>
  <si>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</si>
  <si>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</si>
  <si>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</si>
  <si>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</si>
  <si>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</si>
  <si>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</si>
  <si>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</si>
  <si>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</si>
  <si>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</si>
  <si>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</si>
  <si>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</si>
  <si>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</si>
  <si>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</si>
  <si>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</si>
  <si>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</si>
  <si>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</si>
  <si>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</si>
  <si>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</si>
  <si>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</si>
  <si>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</si>
  <si>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</si>
  <si>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</si>
  <si>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</si>
  <si>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</si>
  <si>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</si>
  <si>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</si>
  <si>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</si>
  <si>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</si>
  <si>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</si>
  <si>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</si>
  <si>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</si>
  <si>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</si>
  <si>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</si>
  <si>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</si>
  <si>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</si>
  <si>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</si>
  <si>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</si>
  <si>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</si>
  <si>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</si>
  <si>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</si>
  <si>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</si>
  <si>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</si>
  <si>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</si>
  <si>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</si>
  <si>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</si>
  <si>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</si>
  <si>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</si>
  <si>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</si>
  <si>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</si>
  <si>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</si>
  <si>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</si>
  <si>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</si>
  <si>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</si>
  <si>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</si>
  <si>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</si>
  <si>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</si>
  <si>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</si>
  <si>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</si>
  <si>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</si>
  <si>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</si>
  <si>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</si>
  <si>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</si>
  <si>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</si>
  <si>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</si>
  <si>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</si>
  <si>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</si>
  <si>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</si>
  <si>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</si>
  <si>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</si>
  <si>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</si>
  <si>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</si>
  <si>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</si>
  <si>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</si>
  <si>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</si>
  <si>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</si>
  <si>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</si>
  <si>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</si>
  <si>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</si>
  <si>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</si>
  <si>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</si>
  <si>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</si>
  <si>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</si>
  <si>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</si>
  <si>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</si>
  <si>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</si>
  <si>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</si>
  <si>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</si>
  <si>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</si>
  <si>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</si>
  <si>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</si>
  <si>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</si>
  <si>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</si>
  <si>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</si>
  <si>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</si>
  <si>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</si>
  <si>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</si>
  <si>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</si>
  <si>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</si>
  <si>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</si>
  <si>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</si>
  <si>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</si>
  <si>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</si>
  <si>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</si>
  <si>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</si>
  <si>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</si>
  <si>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</si>
  <si>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</si>
  <si>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</si>
  <si>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</si>
  <si>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</si>
  <si>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</si>
  <si>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</si>
  <si>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</si>
  <si>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</si>
  <si>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</si>
  <si>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</si>
  <si>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</si>
  <si>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</si>
  <si>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</si>
  <si>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</si>
  <si>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</si>
  <si>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</si>
  <si>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</si>
  <si>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</si>
  <si>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</si>
  <si>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</si>
  <si>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</si>
  <si>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</si>
  <si>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</si>
  <si>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</si>
  <si>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</si>
  <si>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</si>
  <si>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</si>
  <si>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</si>
  <si>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</si>
  <si>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</si>
  <si>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</si>
  <si>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</si>
  <si>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</si>
  <si>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</si>
  <si>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</si>
  <si>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</si>
  <si>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</si>
  <si>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</si>
  <si>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</si>
  <si>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</si>
  <si>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</si>
  <si>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</si>
  <si>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</si>
  <si>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</si>
  <si>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</si>
  <si>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</si>
  <si>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</si>
  <si>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</si>
  <si>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</si>
  <si>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</si>
  <si>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</si>
  <si>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</si>
  <si>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</si>
  <si>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</si>
  <si>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</si>
  <si>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</si>
  <si>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</si>
  <si>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</si>
  <si>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</si>
  <si>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</si>
  <si>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</si>
  <si>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</si>
  <si>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</si>
  <si>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</si>
  <si>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</si>
  <si>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</si>
  <si>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</si>
  <si>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</si>
  <si>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</si>
  <si>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</si>
  <si>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</si>
  <si>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</si>
  <si>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</si>
  <si>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</si>
  <si>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</si>
  <si>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</si>
  <si>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</si>
  <si>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</si>
  <si>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</si>
  <si>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</si>
  <si>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</si>
  <si>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</si>
  <si>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</si>
  <si>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</si>
  <si>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</si>
  <si>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</si>
  <si>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</si>
  <si>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</si>
  <si>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</si>
  <si>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</si>
  <si>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</si>
  <si>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</si>
  <si>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</si>
  <si>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</si>
  <si>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</si>
  <si>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</si>
  <si>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</si>
  <si>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</si>
  <si>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</si>
  <si>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</si>
  <si>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</si>
  <si>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</si>
  <si>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</si>
  <si>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</si>
  <si>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</si>
  <si>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</si>
  <si>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</si>
  <si>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</si>
  <si>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</si>
  <si>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</si>
  <si>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</si>
  <si>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</si>
  <si>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</si>
  <si>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</si>
  <si>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</si>
  <si>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</si>
  <si>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</si>
  <si>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</si>
  <si>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</si>
  <si>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</si>
  <si>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</si>
  <si>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</si>
  <si>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</si>
  <si>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</si>
  <si>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</si>
  <si>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</si>
  <si>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</si>
  <si>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</si>
  <si>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</si>
  <si>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</si>
  <si>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</si>
  <si>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</si>
  <si>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</si>
  <si>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</si>
  <si>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</si>
  <si>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</si>
  <si>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</si>
  <si>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</si>
  <si>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</si>
  <si>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</si>
  <si>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</si>
  <si>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</si>
  <si>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</si>
  <si>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</si>
  <si>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</si>
  <si>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</si>
  <si>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</si>
  <si>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</si>
  <si>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</si>
  <si>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</si>
  <si>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</si>
  <si>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</si>
  <si>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</si>
  <si>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</si>
  <si>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</si>
  <si>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</si>
  <si>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</si>
  <si>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</si>
  <si>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</si>
  <si>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</si>
  <si>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</si>
  <si>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</si>
  <si>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</si>
  <si>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</si>
  <si>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</si>
  <si>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</si>
  <si>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</si>
  <si>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</si>
  <si>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</si>
  <si>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</si>
  <si>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</si>
  <si>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</si>
  <si>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</si>
  <si>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</si>
  <si>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</si>
  <si>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</si>
  <si>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</si>
  <si>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</si>
  <si>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</si>
  <si>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</si>
  <si>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</si>
  <si>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</si>
  <si>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</si>
  <si>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</si>
  <si>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</si>
  <si>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</si>
  <si>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</si>
  <si>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</si>
  <si>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</si>
  <si>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</si>
  <si>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</si>
  <si>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</si>
  <si>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</si>
  <si>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</si>
  <si>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</si>
  <si>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</si>
  <si>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</si>
  <si>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</si>
  <si>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</si>
  <si>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</si>
  <si>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</si>
  <si>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</si>
  <si>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</si>
  <si>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</si>
  <si>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</si>
  <si>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</si>
  <si>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</si>
  <si>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</si>
  <si>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</si>
  <si>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</si>
  <si>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</si>
  <si>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</si>
  <si>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</si>
  <si>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</si>
  <si>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</si>
  <si>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</si>
  <si>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</si>
  <si>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</si>
  <si>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</si>
  <si>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</si>
  <si>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</si>
  <si>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</si>
  <si>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</si>
  <si>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</si>
  <si>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</si>
  <si>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</si>
  <si>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</si>
  <si>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</si>
  <si>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</si>
  <si>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</si>
  <si>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</si>
  <si>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</si>
  <si>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</si>
  <si>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</si>
  <si>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</si>
  <si>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</si>
  <si>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</si>
  <si>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</si>
  <si>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</si>
  <si>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</si>
  <si>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</si>
  <si>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</si>
  <si>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</si>
  <si>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</si>
  <si>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</si>
  <si>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</si>
  <si>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</si>
  <si>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</si>
  <si>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</si>
  <si>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</si>
  <si>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</si>
  <si>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</si>
  <si>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</si>
  <si>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</si>
  <si>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</si>
  <si>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</si>
  <si>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</si>
  <si>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</si>
  <si>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</si>
  <si>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</si>
  <si>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</si>
  <si>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</si>
  <si>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</si>
  <si>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</si>
  <si>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</si>
  <si>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</si>
  <si>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</si>
  <si>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</si>
  <si>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</si>
  <si>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</si>
  <si>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</si>
  <si>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</si>
  <si>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</si>
  <si>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</si>
  <si>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</si>
  <si>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</si>
  <si>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</si>
  <si>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</si>
  <si>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</si>
  <si>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</si>
  <si>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</si>
  <si>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</si>
  <si>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</si>
  <si>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</si>
  <si>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</si>
  <si>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</si>
  <si>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</si>
  <si>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</si>
  <si>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</si>
  <si>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</si>
  <si>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</si>
  <si>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</si>
  <si>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</si>
  <si>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</si>
  <si>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</si>
  <si>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</si>
  <si>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</si>
  <si>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</si>
  <si>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</si>
  <si>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</si>
  <si>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</si>
  <si>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</si>
  <si>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</si>
  <si>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</si>
  <si>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</si>
  <si>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</si>
  <si>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</si>
  <si>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</si>
  <si>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</si>
  <si>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</si>
  <si>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</si>
  <si>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</si>
  <si>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</si>
  <si>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</si>
  <si>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</si>
  <si>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</si>
  <si>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</si>
  <si>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</si>
  <si>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</si>
  <si>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</si>
  <si>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</si>
  <si>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</si>
  <si>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</si>
  <si>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</si>
  <si>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</si>
  <si>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</si>
  <si>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</si>
  <si>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</si>
  <si>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</si>
  <si>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</si>
  <si>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</si>
  <si>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</si>
  <si>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</si>
  <si>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</si>
  <si>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</si>
  <si>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</si>
  <si>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</si>
  <si>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</si>
  <si>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</si>
  <si>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</si>
  <si>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</si>
  <si>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</si>
  <si>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</si>
  <si>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</si>
  <si>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</si>
  <si>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</si>
  <si>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</si>
  <si>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</si>
  <si>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</si>
  <si>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</si>
  <si>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</si>
  <si>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</si>
  <si>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</si>
  <si>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</si>
  <si>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</si>
  <si>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</si>
  <si>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</si>
  <si>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</si>
  <si>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</si>
  <si>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</si>
  <si>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</si>
  <si>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</si>
  <si>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</si>
  <si>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</si>
  <si>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</si>
  <si>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</si>
  <si>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</si>
  <si>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</si>
  <si>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</si>
  <si>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</si>
  <si>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</si>
  <si>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</si>
  <si>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</si>
  <si>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</si>
  <si>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</si>
  <si>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</si>
  <si>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</si>
  <si>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</si>
  <si>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</si>
  <si>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</si>
  <si>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</si>
  <si>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</si>
  <si>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</si>
  <si>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</si>
  <si>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</si>
  <si>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</si>
  <si>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</si>
  <si>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</si>
  <si>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</si>
  <si>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</si>
  <si>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</si>
  <si>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</si>
  <si>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</si>
  <si>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</si>
  <si>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</si>
  <si>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</si>
  <si>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</si>
  <si>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</si>
  <si>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</si>
  <si>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</si>
  <si>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</si>
  <si>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</si>
  <si>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</si>
  <si>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</si>
  <si>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</si>
  <si>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</si>
  <si>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</si>
  <si>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</si>
  <si>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</si>
  <si>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</si>
  <si>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</si>
  <si>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</si>
  <si>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</si>
  <si>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</si>
  <si>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</si>
  <si>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</si>
  <si>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</si>
  <si>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</si>
  <si>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</si>
  <si>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</si>
  <si>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</si>
  <si>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</si>
  <si>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</si>
  <si>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</si>
  <si>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</si>
  <si>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</si>
  <si>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</si>
  <si>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</si>
  <si>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</si>
  <si>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</si>
  <si>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</si>
  <si>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</si>
  <si>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</si>
  <si>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</si>
  <si>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</si>
  <si>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</si>
  <si>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</si>
  <si>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</si>
  <si>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</si>
  <si>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</si>
  <si>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</si>
  <si>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</si>
  <si>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</si>
  <si>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</si>
  <si>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</si>
  <si>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</si>
  <si>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</si>
  <si>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</si>
  <si>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</si>
  <si>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</si>
  <si>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</si>
  <si>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</si>
  <si>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</si>
  <si>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</si>
  <si>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</si>
  <si>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</si>
  <si>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</si>
  <si>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</si>
  <si>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</si>
  <si>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</si>
  <si>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</si>
  <si>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</si>
  <si>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</si>
  <si>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</si>
  <si>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</si>
  <si>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</si>
  <si>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</si>
  <si>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</si>
  <si>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</si>
  <si>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</si>
  <si>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</si>
  <si>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</si>
  <si>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</si>
  <si>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</si>
  <si>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</si>
  <si>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</si>
  <si>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</si>
  <si>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</si>
  <si>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</si>
  <si>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</si>
  <si>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</si>
  <si>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</si>
  <si>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</si>
  <si>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</si>
  <si>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</si>
  <si>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</si>
  <si>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</si>
  <si>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</si>
  <si>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</si>
  <si>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</si>
  <si>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</si>
  <si>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</si>
  <si>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</si>
  <si>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</si>
  <si>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</si>
  <si>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</si>
  <si>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</si>
  <si>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</si>
  <si>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</si>
  <si>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</si>
  <si>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</si>
  <si>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</si>
  <si>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</si>
  <si>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</si>
  <si>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</si>
  <si>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</si>
  <si>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</si>
  <si>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</si>
  <si>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</si>
  <si>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</si>
  <si>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</si>
  <si>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</si>
  <si>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</si>
  <si>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</si>
  <si>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</si>
  <si>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</si>
  <si>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</si>
  <si>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</si>
  <si>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</si>
  <si>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</si>
  <si>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</si>
  <si>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</si>
  <si>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</si>
  <si>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</si>
  <si>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</si>
  <si>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</si>
  <si>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</si>
  <si>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</si>
  <si>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</si>
  <si>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</si>
  <si>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</si>
  <si>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</si>
  <si>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</si>
  <si>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</si>
  <si>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</si>
  <si>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</si>
  <si>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</si>
  <si>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</si>
  <si>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</si>
  <si>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</si>
  <si>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</si>
  <si>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</si>
  <si>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</si>
  <si>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</si>
  <si>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</si>
  <si>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</si>
  <si>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</si>
  <si>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</si>
  <si>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</si>
  <si>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</si>
  <si>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</si>
  <si>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</si>
  <si>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</si>
  <si>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</si>
  <si>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</si>
  <si>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</si>
  <si>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</si>
  <si>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</si>
  <si>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</si>
  <si>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</si>
  <si>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</si>
  <si>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</si>
  <si>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</si>
  <si>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</si>
  <si>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</si>
  <si>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</si>
  <si>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</si>
  <si>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</si>
  <si>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</si>
  <si>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</si>
  <si>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</si>
  <si>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</si>
  <si>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</si>
  <si>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</si>
  <si>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</si>
  <si>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</si>
  <si>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</si>
  <si>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</si>
  <si>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</si>
  <si>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</si>
  <si>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</si>
  <si>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</si>
  <si>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</si>
  <si>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</si>
  <si>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</si>
  <si>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</si>
  <si>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</si>
  <si>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</si>
  <si>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</si>
  <si>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</si>
  <si>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</si>
  <si>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</si>
  <si>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</si>
  <si>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</si>
  <si>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</si>
  <si>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</si>
  <si>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</si>
  <si>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</si>
  <si>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</si>
  <si>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</si>
  <si>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</si>
  <si>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</si>
  <si>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</si>
  <si>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</si>
  <si>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</si>
  <si>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</si>
  <si>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</si>
  <si>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</si>
  <si>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</si>
  <si>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</si>
  <si>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</si>
  <si>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</si>
  <si>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</si>
  <si>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</si>
  <si>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</si>
  <si>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</si>
  <si>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</si>
  <si>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</si>
  <si>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</si>
  <si>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</si>
  <si>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</si>
  <si>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</si>
  <si>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</si>
  <si>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</si>
  <si>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</si>
  <si>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</si>
  <si>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</si>
  <si>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</si>
  <si>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</si>
  <si>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</si>
  <si>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</si>
  <si>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</si>
  <si>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</si>
  <si>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</si>
  <si>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</si>
  <si>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</si>
  <si>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</si>
  <si>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</si>
  <si>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</si>
  <si>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</si>
  <si>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</si>
  <si>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</si>
  <si>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</si>
  <si>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</si>
  <si>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</si>
  <si>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</si>
  <si>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</si>
  <si>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</si>
  <si>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</si>
  <si>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</si>
  <si>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</si>
  <si>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</si>
  <si>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</si>
  <si>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</si>
  <si>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</si>
  <si>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</si>
  <si>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</si>
  <si>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</si>
  <si>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</si>
  <si>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</si>
  <si>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</si>
  <si>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</si>
  <si>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</si>
  <si>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</si>
  <si>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</si>
  <si>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</si>
  <si>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</si>
  <si>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</si>
  <si>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</si>
  <si>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</si>
  <si>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</si>
  <si>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</si>
  <si>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</si>
  <si>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</si>
  <si>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</si>
  <si>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</si>
  <si>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</si>
  <si>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</si>
  <si>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</si>
  <si>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</si>
  <si>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</si>
  <si>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</si>
  <si>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</si>
  <si>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</si>
  <si>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</si>
  <si>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</si>
  <si>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</si>
  <si>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</si>
  <si>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</si>
  <si>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</si>
  <si>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</si>
  <si>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</si>
  <si>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</si>
  <si>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</si>
  <si>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</si>
  <si>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</si>
  <si>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</si>
  <si>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</si>
  <si>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</si>
  <si>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</si>
  <si>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</si>
  <si>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</si>
  <si>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</si>
  <si>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</si>
  <si>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</si>
  <si>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</si>
  <si>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</si>
  <si>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</si>
  <si>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</si>
  <si>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</si>
  <si>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</si>
  <si>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</si>
  <si>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</si>
  <si>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</si>
  <si>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</si>
  <si>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</si>
  <si>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</si>
  <si>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</si>
  <si>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</si>
  <si>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</si>
  <si>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</si>
  <si>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</si>
  <si>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</si>
  <si>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</si>
  <si>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</si>
  <si>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</si>
  <si>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</si>
  <si>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</si>
  <si>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</si>
  <si>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</si>
  <si>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</si>
  <si>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</si>
  <si>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</si>
  <si>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</si>
  <si>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</si>
  <si>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</si>
  <si>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</si>
  <si>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</si>
  <si>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</si>
  <si>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</si>
  <si>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</si>
  <si>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</si>
  <si>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</si>
  <si>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</si>
  <si>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</si>
  <si>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</si>
  <si>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</si>
  <si>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</si>
  <si>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</si>
  <si>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</si>
  <si>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</si>
  <si>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</si>
  <si>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</si>
  <si>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</si>
  <si>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</si>
  <si>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</si>
  <si>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</si>
  <si>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</si>
  <si>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</si>
  <si>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</si>
  <si>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</si>
  <si>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</si>
  <si>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</si>
  <si>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</si>
  <si>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</si>
  <si>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</si>
  <si>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</si>
  <si>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</si>
  <si>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</si>
  <si>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</si>
  <si>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</si>
  <si>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</si>
  <si>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</si>
  <si>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</si>
  <si>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</si>
  <si>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</si>
  <si>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</si>
  <si>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</si>
  <si>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</si>
  <si>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</si>
  <si>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</si>
  <si>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</si>
  <si>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</si>
  <si>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</si>
  <si>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</si>
  <si>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</si>
  <si>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</si>
  <si>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</si>
  <si>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</si>
  <si>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</si>
  <si>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</si>
  <si>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</si>
  <si>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</si>
  <si>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</si>
  <si>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</si>
  <si>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</si>
  <si>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</si>
  <si>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</si>
  <si>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</si>
  <si>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</si>
  <si>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</si>
  <si>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</si>
  <si>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</si>
  <si>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</si>
  <si>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</si>
  <si>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</si>
  <si>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</si>
  <si>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</si>
  <si>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</si>
  <si>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</si>
  <si>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</si>
  <si>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</si>
  <si>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</si>
  <si>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</si>
  <si>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</si>
  <si>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</si>
  <si>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</si>
  <si>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</si>
  <si>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</si>
  <si>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</si>
  <si>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</si>
  <si>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</si>
  <si>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</si>
  <si>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</si>
  <si>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</si>
  <si>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</si>
  <si>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</si>
  <si>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</si>
  <si>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</si>
  <si>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</si>
  <si>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</si>
  <si>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</si>
  <si>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</si>
  <si>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</si>
  <si>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</si>
  <si>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</si>
  <si>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</si>
  <si>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</si>
  <si>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</si>
  <si>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</si>
  <si>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</si>
  <si>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</si>
  <si>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</si>
  <si>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</si>
  <si>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</si>
  <si>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</si>
  <si>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</si>
  <si>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</si>
  <si>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</si>
  <si>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</si>
  <si>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</si>
  <si>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</si>
  <si>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</si>
  <si>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</si>
  <si>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</si>
  <si>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</si>
  <si>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</si>
  <si>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</si>
  <si>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</si>
  <si>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</si>
  <si>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</si>
  <si>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</si>
  <si>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</si>
  <si>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</si>
  <si>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</si>
  <si>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</si>
  <si>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</si>
  <si>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</si>
  <si>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</si>
  <si>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</si>
  <si>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</si>
  <si>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</si>
  <si>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</si>
  <si>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</si>
  <si>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</si>
  <si>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</si>
  <si>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</si>
  <si>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</si>
  <si>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</si>
  <si>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</si>
  <si>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</si>
  <si>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</si>
  <si>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</si>
  <si>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</si>
  <si>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</si>
  <si>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</si>
  <si>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</si>
  <si>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</si>
  <si>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</si>
  <si>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</si>
  <si>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</si>
  <si>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</si>
  <si>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</si>
  <si>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</si>
  <si>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</si>
  <si>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</si>
  <si>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</si>
  <si>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</si>
  <si>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</si>
  <si>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</si>
  <si>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</si>
  <si>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</si>
  <si>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</si>
  <si>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</si>
  <si>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</si>
  <si>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</si>
  <si>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</si>
  <si>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</si>
  <si>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</si>
  <si>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</si>
  <si>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</si>
  <si>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</si>
  <si>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</si>
  <si>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</si>
  <si>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</si>
  <si>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</si>
  <si>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</si>
  <si>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</si>
  <si>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</si>
  <si>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</si>
  <si>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</si>
  <si>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</si>
  <si>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</si>
  <si>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</si>
  <si>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</si>
  <si>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</si>
  <si>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</si>
  <si>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</si>
  <si>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</si>
  <si>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</si>
  <si>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</si>
  <si>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</si>
  <si>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</si>
  <si>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</si>
  <si>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</si>
  <si>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</si>
  <si>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</si>
  <si>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</si>
  <si>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</si>
  <si>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</si>
  <si>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</si>
  <si>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</si>
  <si>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</si>
  <si>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</si>
  <si>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</si>
  <si>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</si>
  <si>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</si>
  <si>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</si>
  <si>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</si>
  <si>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</si>
  <si>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</si>
  <si>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</si>
  <si>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</si>
  <si>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</si>
  <si>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</si>
  <si>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</si>
  <si>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</si>
  <si>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</si>
  <si>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</si>
  <si>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</si>
  <si>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</si>
  <si>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</si>
  <si>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</si>
  <si>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</si>
  <si>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</si>
  <si>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</si>
  <si>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</si>
  <si>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</si>
  <si>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</si>
  <si>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</si>
  <si>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</si>
  <si>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</si>
  <si>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</si>
  <si>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</si>
  <si>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</si>
  <si>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</si>
  <si>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</si>
  <si>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</si>
  <si>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</si>
  <si>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</si>
  <si>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</si>
  <si>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</si>
  <si>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</si>
  <si>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</si>
  <si>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</si>
  <si>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</si>
  <si>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</si>
  <si>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</si>
  <si>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</si>
  <si>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</si>
  <si>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</si>
  <si>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</si>
  <si>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</si>
  <si>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</si>
  <si>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</si>
  <si>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</si>
  <si>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</si>
  <si>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</si>
  <si>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</si>
  <si>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</si>
  <si>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</si>
  <si>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</si>
  <si>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</si>
  <si>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</si>
  <si>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</si>
  <si>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</si>
  <si>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</si>
  <si>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</si>
  <si>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</si>
  <si>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</si>
  <si>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</si>
  <si>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</si>
  <si>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</si>
  <si>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</si>
  <si>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</si>
  <si>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</si>
  <si>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</si>
  <si>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</si>
  <si>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</si>
  <si>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</si>
  <si>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</si>
  <si>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</si>
  <si>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</si>
  <si>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</si>
  <si>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</si>
  <si>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</si>
  <si>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</si>
  <si>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</si>
  <si>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</si>
  <si>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</si>
  <si>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</si>
  <si>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</si>
  <si>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</si>
  <si>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</si>
  <si>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</si>
  <si>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</si>
  <si>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</si>
  <si>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</si>
  <si>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</si>
  <si>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</si>
  <si>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</si>
  <si>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</si>
  <si>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</si>
  <si>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</si>
  <si>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</si>
  <si>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</si>
  <si>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</si>
  <si>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</si>
  <si>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</si>
  <si>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</si>
  <si>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</si>
  <si>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</si>
  <si>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</si>
  <si>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</si>
  <si>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</si>
  <si>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</si>
  <si>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</si>
  <si>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</si>
  <si>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</si>
  <si>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</si>
  <si>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</si>
  <si>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</si>
  <si>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</si>
  <si>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</si>
  <si>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</si>
  <si>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</si>
  <si>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</si>
  <si>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</si>
  <si>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</si>
  <si>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</si>
  <si>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</si>
  <si>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</si>
  <si>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</si>
  <si>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</si>
  <si>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</si>
  <si>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</si>
  <si>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</si>
  <si>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</si>
  <si>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</si>
  <si>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</si>
  <si>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</si>
  <si>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</si>
  <si>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</si>
  <si>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</si>
  <si>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</si>
  <si>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</si>
  <si>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</si>
  <si>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</si>
  <si>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</si>
  <si>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</si>
  <si>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</si>
  <si>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</si>
  <si>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</si>
  <si>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</si>
  <si>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</si>
  <si>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</si>
  <si>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</si>
  <si>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</si>
  <si>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</si>
  <si>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</si>
  <si>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</si>
  <si>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</si>
  <si>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</si>
  <si>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</si>
  <si>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</si>
  <si>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</si>
  <si>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</si>
  <si>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</si>
  <si>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</si>
  <si>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</si>
  <si>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</si>
  <si>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</si>
  <si>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</si>
  <si>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</si>
  <si>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</si>
  <si>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</si>
  <si>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</si>
  <si>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</si>
  <si>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</si>
  <si>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</si>
  <si>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</si>
  <si>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</si>
  <si>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</si>
  <si>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</si>
  <si>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</si>
  <si>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</si>
  <si>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</si>
  <si>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</si>
  <si>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</si>
  <si>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</si>
  <si>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</si>
  <si>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</si>
  <si>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</si>
  <si>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</si>
  <si>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</si>
  <si>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</si>
  <si>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</si>
  <si>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</si>
  <si>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</si>
  <si>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</si>
  <si>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</si>
  <si>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</si>
  <si>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</si>
  <si>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</si>
  <si>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</si>
  <si>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</si>
  <si>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</si>
  <si>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</si>
  <si>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</si>
  <si>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</si>
  <si>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</si>
  <si>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</si>
  <si>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</si>
  <si>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</si>
  <si>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</si>
  <si>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</si>
  <si>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</si>
  <si>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</si>
  <si>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</si>
  <si>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</si>
  <si>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</si>
  <si>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</si>
  <si>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</si>
  <si>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</si>
  <si>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</si>
  <si>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</si>
  <si>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</si>
  <si>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</si>
  <si>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</si>
  <si>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</si>
  <si>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</si>
  <si>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</si>
  <si>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</si>
  <si>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</si>
  <si>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</si>
  <si>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</si>
  <si>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</si>
  <si>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</si>
  <si>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</si>
  <si>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</si>
  <si>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</si>
  <si>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</si>
  <si>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</si>
  <si>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</si>
  <si>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</si>
  <si>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</si>
  <si>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</si>
  <si>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</si>
  <si>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</si>
  <si>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</si>
  <si>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</si>
  <si>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</si>
  <si>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</si>
  <si>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</si>
  <si>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</si>
  <si>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</si>
  <si>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</si>
  <si>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</si>
  <si>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</si>
  <si>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</si>
  <si>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</si>
  <si>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</si>
  <si>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</si>
  <si>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</si>
  <si>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</si>
  <si>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</si>
  <si>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</si>
  <si>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</si>
  <si>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</si>
  <si>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</si>
  <si>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</si>
  <si>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</si>
  <si>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</si>
  <si>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</si>
  <si>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</si>
  <si>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</si>
  <si>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</si>
  <si>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</si>
  <si>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</si>
  <si>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</si>
  <si>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</si>
  <si>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</si>
  <si>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</si>
  <si>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</si>
  <si>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</si>
  <si>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</si>
  <si>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</si>
  <si>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</si>
  <si>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</si>
  <si>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</si>
  <si>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</si>
  <si>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</si>
  <si>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</si>
  <si>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</si>
  <si>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</si>
  <si>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</si>
  <si>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</si>
  <si>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</si>
  <si>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</si>
  <si>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</si>
  <si>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</si>
  <si>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</si>
  <si>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</si>
  <si>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</si>
  <si>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</si>
  <si>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</si>
  <si>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</si>
  <si>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</si>
  <si>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</si>
  <si>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</si>
  <si>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</si>
  <si>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</si>
  <si>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</si>
  <si>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</si>
  <si>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</si>
  <si>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</si>
  <si>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</si>
  <si>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</si>
  <si>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</si>
  <si>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</si>
  <si>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</si>
  <si>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</si>
  <si>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</si>
  <si>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</si>
  <si>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</si>
  <si>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</si>
  <si>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</si>
  <si>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</si>
  <si>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</si>
  <si>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</si>
  <si>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</si>
  <si>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</si>
  <si>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</si>
  <si>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</si>
  <si>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</si>
  <si>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</si>
  <si>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</si>
  <si>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</si>
  <si>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</si>
  <si>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</si>
  <si>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</si>
  <si>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</si>
  <si>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</si>
  <si>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</si>
  <si>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</si>
  <si>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</si>
  <si>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</si>
  <si>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</si>
  <si>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</si>
  <si>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</si>
  <si>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</si>
  <si>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</si>
  <si>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</si>
  <si>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</si>
  <si>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</si>
  <si>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</si>
  <si>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</si>
  <si>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</si>
  <si>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</si>
  <si>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</si>
  <si>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</si>
  <si>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</si>
  <si>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</si>
  <si>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</si>
  <si>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</si>
  <si>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</si>
  <si>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</si>
  <si>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</si>
  <si>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</si>
  <si>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</si>
  <si>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</si>
  <si>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</si>
  <si>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</si>
  <si>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</si>
  <si>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</si>
  <si>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</si>
  <si>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</si>
  <si>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</si>
  <si>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</si>
  <si>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</si>
  <si>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</si>
  <si>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</si>
  <si>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</si>
  <si>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</si>
  <si>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</si>
  <si>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</si>
  <si>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</si>
  <si>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</si>
  <si>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</si>
  <si>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</si>
  <si>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</si>
  <si>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</si>
  <si>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</si>
  <si>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</si>
  <si>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</si>
  <si>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</si>
  <si>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</si>
  <si>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</si>
  <si>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</si>
  <si>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</si>
  <si>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</si>
  <si>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</si>
  <si>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</si>
  <si>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</si>
  <si>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</si>
  <si>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</si>
  <si>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</si>
  <si>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</si>
  <si>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</si>
  <si>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</si>
  <si>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</si>
  <si>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</si>
  <si>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</si>
  <si>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</si>
  <si>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</si>
  <si>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</si>
  <si>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</si>
  <si>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</si>
  <si>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</si>
  <si>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</si>
  <si>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</si>
  <si>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</si>
  <si>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</si>
  <si>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</si>
  <si>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</si>
  <si>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</si>
  <si>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</si>
  <si>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</si>
  <si>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</si>
  <si>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</si>
  <si>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</si>
  <si>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</si>
  <si>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</si>
  <si>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</si>
  <si>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</si>
  <si>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</si>
  <si>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</si>
  <si>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</si>
  <si>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</si>
  <si>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</si>
  <si>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</si>
  <si>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</si>
  <si>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</si>
  <si>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</si>
  <si>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</si>
  <si>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</si>
  <si>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</si>
  <si>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</si>
  <si>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</si>
  <si>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</si>
  <si>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</si>
  <si>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</si>
  <si>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</si>
  <si>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</si>
  <si>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</si>
  <si>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</si>
  <si>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</si>
  <si>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</si>
  <si>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</si>
  <si>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</si>
  <si>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</si>
  <si>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</si>
  <si>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</si>
  <si>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</si>
  <si>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</si>
  <si>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</si>
  <si>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</si>
  <si>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</si>
  <si>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</si>
  <si>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</si>
  <si>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</si>
  <si>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</si>
  <si>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</si>
  <si>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</si>
  <si>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</si>
  <si>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</si>
  <si>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</si>
  <si>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</si>
  <si>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</si>
  <si>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</si>
  <si>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</si>
  <si>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</si>
  <si>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</si>
  <si>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</si>
  <si>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</si>
  <si>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</si>
  <si>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</si>
  <si>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</si>
  <si>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</si>
  <si>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</si>
  <si>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</si>
  <si>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</si>
  <si>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</si>
  <si>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</si>
  <si>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</si>
  <si>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</si>
  <si>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</si>
  <si>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</si>
  <si>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</si>
  <si>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</si>
  <si>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</si>
  <si>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</si>
  <si>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</si>
  <si>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</si>
  <si>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</si>
  <si>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</si>
  <si>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</si>
  <si>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</si>
  <si>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</si>
  <si>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</si>
  <si>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</si>
  <si>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</si>
  <si>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</si>
  <si>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</si>
  <si>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</si>
  <si>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</si>
  <si>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</si>
  <si>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</si>
  <si>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</si>
  <si>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</si>
  <si>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</si>
  <si>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</si>
  <si>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</si>
  <si>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</si>
  <si>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</si>
  <si>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</si>
  <si>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</si>
  <si>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</si>
  <si>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</si>
  <si>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</si>
  <si>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</si>
  <si>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</si>
  <si>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</si>
  <si>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</si>
  <si>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</si>
  <si>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</si>
  <si>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</si>
  <si>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</si>
  <si>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</si>
  <si>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</si>
  <si>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</si>
  <si>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</si>
  <si>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</si>
  <si>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</si>
  <si>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</si>
  <si>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</si>
  <si>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</si>
  <si>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</si>
  <si>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</si>
  <si>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</si>
  <si>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</si>
  <si>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</si>
  <si>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</si>
  <si>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</si>
  <si>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</si>
  <si>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</si>
  <si>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</si>
  <si>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</si>
  <si>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</si>
  <si>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</si>
  <si>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</si>
  <si>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</si>
  <si>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</si>
  <si>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</si>
  <si>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</si>
  <si>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</si>
  <si>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</si>
  <si>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</si>
  <si>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</si>
  <si>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</si>
  <si>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</si>
  <si>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</si>
  <si>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</si>
  <si>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</si>
  <si>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</si>
  <si>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</si>
  <si>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</si>
  <si>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</si>
  <si>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</si>
  <si>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</si>
  <si>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</si>
  <si>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</si>
  <si>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</si>
  <si>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</si>
  <si>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</si>
  <si>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</si>
  <si>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</si>
  <si>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</si>
  <si>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</si>
  <si>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</si>
  <si>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</si>
  <si>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</si>
  <si>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</si>
  <si>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</si>
  <si>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</si>
  <si>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</si>
  <si>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</si>
  <si>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</si>
  <si>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</si>
  <si>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</si>
  <si>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</si>
  <si>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</si>
  <si>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</si>
  <si>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</si>
  <si>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</si>
  <si>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</si>
  <si>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</si>
  <si>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</si>
  <si>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</si>
  <si>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</si>
  <si>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</si>
  <si>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</si>
  <si>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</si>
  <si>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</si>
  <si>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</si>
  <si>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</si>
  <si>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</si>
  <si>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</si>
  <si>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</si>
  <si>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</si>
  <si>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</si>
  <si>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</si>
  <si>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</si>
  <si>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</si>
  <si>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</si>
  <si>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</si>
  <si>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</si>
  <si>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</si>
  <si>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</si>
  <si>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</si>
  <si>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</si>
  <si>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</si>
  <si>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</si>
  <si>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</si>
  <si>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</si>
  <si>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</si>
  <si>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</si>
  <si>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</si>
  <si>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</si>
  <si>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</si>
  <si>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</si>
  <si>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</si>
  <si>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</si>
  <si>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</si>
  <si>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</si>
  <si>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</si>
  <si>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</si>
  <si>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</si>
  <si>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</si>
  <si>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</si>
  <si>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</si>
  <si>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</si>
  <si>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</si>
  <si>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</si>
  <si>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</si>
  <si>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</si>
  <si>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</si>
  <si>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</si>
  <si>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</si>
  <si>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</si>
  <si>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</si>
  <si>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</si>
  <si>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</si>
  <si>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</si>
  <si>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</si>
  <si>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</si>
  <si>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</si>
  <si>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</si>
  <si>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</si>
  <si>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</si>
  <si>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</si>
  <si>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</si>
  <si>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</si>
  <si>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</si>
  <si>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</si>
  <si>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</si>
  <si>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</si>
  <si>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</si>
  <si>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</si>
  <si>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</si>
  <si>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</si>
  <si>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</si>
  <si>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</si>
  <si>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</si>
  <si>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</si>
  <si>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</si>
  <si>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</si>
  <si>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</si>
  <si>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</si>
  <si>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</si>
  <si>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</si>
  <si>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</si>
  <si>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</si>
  <si>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</si>
  <si>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</si>
  <si>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</si>
  <si>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</si>
  <si>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</si>
  <si>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</si>
  <si>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</si>
  <si>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</si>
  <si>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</si>
  <si>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</si>
  <si>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</si>
  <si>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</si>
  <si>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</si>
  <si>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</si>
  <si>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</si>
  <si>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</si>
  <si>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</si>
  <si>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</si>
  <si>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</si>
  <si>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</si>
  <si>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</si>
  <si>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</si>
  <si>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</si>
  <si>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</si>
  <si>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</si>
  <si>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</si>
  <si>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</si>
  <si>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</si>
  <si>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</si>
  <si>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</si>
  <si>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</si>
  <si>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</si>
  <si>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</si>
  <si>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</si>
  <si>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</si>
  <si>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</si>
  <si>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</si>
  <si>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</si>
  <si>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</si>
  <si>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</si>
  <si>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</si>
  <si>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</si>
  <si>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</si>
  <si>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</si>
  <si>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</si>
  <si>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</si>
  <si>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</si>
  <si>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</si>
  <si>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</si>
  <si>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</si>
  <si>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</si>
  <si>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</si>
  <si>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</si>
  <si>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</si>
  <si>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</si>
  <si>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</si>
  <si>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</si>
  <si>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</si>
  <si>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</si>
  <si>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</si>
  <si>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</si>
  <si>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</si>
  <si>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</si>
  <si>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</si>
  <si>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</si>
  <si>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</si>
  <si>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</si>
  <si>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</si>
  <si>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</si>
  <si>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</si>
  <si>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</si>
  <si>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</si>
  <si>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</si>
  <si>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</si>
  <si>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</si>
  <si>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</si>
  <si>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</si>
  <si>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</si>
  <si>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</si>
  <si>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</si>
  <si>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</si>
  <si>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</si>
  <si>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</si>
  <si>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</si>
  <si>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</si>
  <si>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</si>
  <si>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</si>
  <si>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</si>
  <si>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</si>
  <si>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</si>
  <si>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</si>
  <si>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</si>
  <si>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</si>
  <si>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</si>
  <si>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</si>
  <si>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</si>
  <si>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</si>
  <si>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</si>
  <si>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</si>
  <si>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</si>
  <si>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</si>
  <si>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</si>
  <si>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</si>
  <si>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</si>
  <si>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</si>
  <si>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</si>
  <si>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</si>
  <si>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</si>
  <si>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</si>
  <si>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</si>
  <si>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</si>
  <si>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</si>
  <si>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</si>
  <si>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</si>
  <si>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</si>
  <si>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</si>
  <si>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</si>
  <si>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</si>
  <si>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</si>
  <si>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</si>
  <si>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</si>
  <si>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</si>
  <si>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</si>
  <si>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</si>
  <si>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</si>
  <si>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</si>
  <si>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</si>
  <si>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</si>
  <si>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</si>
  <si>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</si>
  <si>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</si>
  <si>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</si>
  <si>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</si>
  <si>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</si>
  <si>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</si>
  <si>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</si>
  <si>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</si>
  <si>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</si>
  <si>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</si>
  <si>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</si>
  <si>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</si>
  <si>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</si>
  <si>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</si>
  <si>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</si>
  <si>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</si>
  <si>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</si>
  <si>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</si>
  <si>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</si>
  <si>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</si>
  <si>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</si>
  <si>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</si>
  <si>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</si>
  <si>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</si>
  <si>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</si>
  <si>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</si>
  <si>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</si>
  <si>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</si>
  <si>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</si>
  <si>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</si>
  <si>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</si>
  <si>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</si>
  <si>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</si>
  <si>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</si>
  <si>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</si>
  <si>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</si>
  <si>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</si>
  <si>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</si>
  <si>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</si>
  <si>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</si>
  <si>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</si>
  <si>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</si>
  <si>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</si>
  <si>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</si>
  <si>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</si>
  <si>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</si>
  <si>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</si>
  <si>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</si>
  <si>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</si>
  <si>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</si>
  <si>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</si>
  <si>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</si>
  <si>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</si>
  <si>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</si>
  <si>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</si>
  <si>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</si>
  <si>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</si>
  <si>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</si>
  <si>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</si>
  <si>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</si>
  <si>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</si>
  <si>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</si>
  <si>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</si>
  <si>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</si>
  <si>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</si>
  <si>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</si>
  <si>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</si>
  <si>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</si>
  <si>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</si>
  <si>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</si>
  <si>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</si>
  <si>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</si>
  <si>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</si>
  <si>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</si>
  <si>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</si>
  <si>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</si>
  <si>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</si>
  <si>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</si>
  <si>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</si>
  <si>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</si>
  <si>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</si>
  <si>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</si>
  <si>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</si>
  <si>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</si>
  <si>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</si>
  <si>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</si>
  <si>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</si>
  <si>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</si>
  <si>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</si>
  <si>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</si>
  <si>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</si>
  <si>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</si>
  <si>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</si>
  <si>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</si>
  <si>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</si>
  <si>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</si>
  <si>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</si>
  <si>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</si>
  <si>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</si>
  <si>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</si>
  <si>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</si>
  <si>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</si>
  <si>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</si>
  <si>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</si>
  <si>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</si>
  <si>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</si>
  <si>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</si>
  <si>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</si>
  <si>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</si>
  <si>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</si>
  <si>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</si>
  <si>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</si>
  <si>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</si>
  <si>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</si>
  <si>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</si>
  <si>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</si>
  <si>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</si>
  <si>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</si>
  <si>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</si>
  <si>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</si>
  <si>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</si>
  <si>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</si>
  <si>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</si>
  <si>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</si>
  <si>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</si>
  <si>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</si>
  <si>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</si>
  <si>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</si>
  <si>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</si>
  <si>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</si>
  <si>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</si>
  <si>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</si>
  <si>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</si>
  <si>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</si>
  <si>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</si>
  <si>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</si>
  <si>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</si>
  <si>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</si>
  <si>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</si>
  <si>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</si>
  <si>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</si>
  <si>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</si>
  <si>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</si>
  <si>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</si>
  <si>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</si>
  <si>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</si>
  <si>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</si>
  <si>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</si>
  <si>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</si>
  <si>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</si>
  <si>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</si>
  <si>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</si>
  <si>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</si>
  <si>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</si>
  <si>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</si>
  <si>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</si>
  <si>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</si>
  <si>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</si>
  <si>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</si>
  <si>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</si>
  <si>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</si>
  <si>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</si>
  <si>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</si>
  <si>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</si>
  <si>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</si>
  <si>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</si>
  <si>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</si>
  <si>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</si>
  <si>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</si>
  <si>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</si>
  <si>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</si>
  <si>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</si>
  <si>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</si>
  <si>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</si>
  <si>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</si>
  <si>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</si>
  <si>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</si>
  <si>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</si>
  <si>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</si>
  <si>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</si>
  <si>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</si>
  <si>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</si>
  <si>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</si>
  <si>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</si>
  <si>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</si>
  <si>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</si>
  <si>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</si>
  <si>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</si>
  <si>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</si>
  <si>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</si>
  <si>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</si>
  <si>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</si>
  <si>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</si>
  <si>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</si>
  <si>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</si>
  <si>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</si>
  <si>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</si>
  <si>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</si>
  <si>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</si>
  <si>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</si>
  <si>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</si>
  <si>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</si>
  <si>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</si>
  <si>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</si>
  <si>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</si>
  <si>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</si>
  <si>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</si>
  <si>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</si>
  <si>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</si>
  <si>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</si>
  <si>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</si>
  <si>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</si>
  <si>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</si>
  <si>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</si>
  <si>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</si>
  <si>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</si>
  <si>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</si>
  <si>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</si>
  <si>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</si>
  <si>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</si>
  <si>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</si>
  <si>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</si>
  <si>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</si>
  <si>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</si>
  <si>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</si>
  <si>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</si>
  <si>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</si>
  <si>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</si>
  <si>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</si>
  <si>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</si>
  <si>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</si>
  <si>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</si>
  <si>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</si>
  <si>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</si>
  <si>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</si>
  <si>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</si>
  <si>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</si>
  <si>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</si>
  <si>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</si>
  <si>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</si>
  <si>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</si>
  <si>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</si>
  <si>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</si>
  <si>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</si>
  <si>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</si>
  <si>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</si>
  <si>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</si>
  <si>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</si>
  <si>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</si>
  <si>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</si>
  <si>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</si>
  <si>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</si>
  <si>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</si>
  <si>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</si>
  <si>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</si>
  <si>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</si>
  <si>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</si>
  <si>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</si>
  <si>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</si>
  <si>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</si>
  <si>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</si>
  <si>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</si>
  <si>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</si>
  <si>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</si>
  <si>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</si>
  <si>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</si>
  <si>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</si>
  <si>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</si>
  <si>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</si>
  <si>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</si>
  <si>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</si>
  <si>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</si>
  <si>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</si>
  <si>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</si>
  <si>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</si>
  <si>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</si>
  <si>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</si>
  <si>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</si>
  <si>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</si>
  <si>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</si>
  <si>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</si>
  <si>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</si>
  <si>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</si>
  <si>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</si>
  <si>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</si>
  <si>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</si>
  <si>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</si>
  <si>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</si>
  <si>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</si>
  <si>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</si>
  <si>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</si>
  <si>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</si>
  <si>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</si>
  <si>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</si>
  <si>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</si>
  <si>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</si>
  <si>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</si>
  <si>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</si>
  <si>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</si>
  <si>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</si>
  <si>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</si>
  <si>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</si>
  <si>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</si>
  <si>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</si>
  <si>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</si>
  <si>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</si>
  <si>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</si>
  <si>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</si>
  <si>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</si>
  <si>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</si>
  <si>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</si>
  <si>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</si>
  <si>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</si>
  <si>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</si>
  <si>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</si>
  <si>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</si>
  <si>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</si>
  <si>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</si>
  <si>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</si>
  <si>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</si>
  <si>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</si>
  <si>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</si>
  <si>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</si>
  <si>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</si>
  <si>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</si>
  <si>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</si>
  <si>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</si>
  <si>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</si>
  <si>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</si>
  <si>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</si>
  <si>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</si>
  <si>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</si>
  <si>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</si>
  <si>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</si>
  <si>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</si>
  <si>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</si>
  <si>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</si>
  <si>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</si>
  <si>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</si>
  <si>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</si>
  <si>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</si>
  <si>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</si>
  <si>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</si>
  <si>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</si>
  <si>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</si>
  <si>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</si>
  <si>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</si>
  <si>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</si>
  <si>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</si>
  <si>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</si>
  <si>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</si>
  <si>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</si>
  <si>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</si>
  <si>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</si>
  <si>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</si>
  <si>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</si>
  <si>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</si>
  <si>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</si>
  <si>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</si>
  <si>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</si>
  <si>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</si>
  <si>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</si>
  <si>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</si>
  <si>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</si>
  <si>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</si>
  <si>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</si>
  <si>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</si>
  <si>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</si>
  <si>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</si>
  <si>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</si>
  <si>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</si>
  <si>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</si>
  <si>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</si>
  <si>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</si>
  <si>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</si>
  <si>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</si>
  <si>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</si>
  <si>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</si>
  <si>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</si>
  <si>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</si>
  <si>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</si>
  <si>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</si>
  <si>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</si>
  <si>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</si>
  <si>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</si>
  <si>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</si>
  <si>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</si>
  <si>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</si>
  <si>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</si>
  <si>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</si>
  <si>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</si>
  <si>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</si>
  <si>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</si>
  <si>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</si>
  <si>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</si>
  <si>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</si>
  <si>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</si>
  <si>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</si>
  <si>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</si>
  <si>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</si>
  <si>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</si>
  <si>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</si>
  <si>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</si>
  <si>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</si>
  <si>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</si>
  <si>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</si>
  <si>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</si>
  <si>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</si>
  <si>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</si>
  <si>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</si>
  <si>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</si>
  <si>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</si>
  <si>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</si>
  <si>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</si>
  <si>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</si>
  <si>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</si>
  <si>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</si>
  <si>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</si>
  <si>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</si>
  <si>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</si>
  <si>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</si>
  <si>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</si>
  <si>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</si>
  <si>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</si>
  <si>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</si>
  <si>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</si>
  <si>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</si>
  <si>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</si>
  <si>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</si>
  <si>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</si>
  <si>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</si>
  <si>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</si>
  <si>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</si>
  <si>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</si>
  <si>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</si>
  <si>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</si>
  <si>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</si>
  <si>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</si>
  <si>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</si>
  <si>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</si>
  <si>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</si>
  <si>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</si>
  <si>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</si>
  <si>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</si>
  <si>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</si>
  <si>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</si>
  <si>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</si>
  <si>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</si>
  <si>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</si>
  <si>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</si>
  <si>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</si>
  <si>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</si>
  <si>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</si>
  <si>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</si>
  <si>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</si>
  <si>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</si>
  <si>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</si>
  <si>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</si>
  <si>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</si>
  <si>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</si>
  <si>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</si>
  <si>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</si>
  <si>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</si>
  <si>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</si>
  <si>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</si>
  <si>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</si>
  <si>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</si>
  <si>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</si>
  <si>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</si>
  <si>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</si>
  <si>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</si>
  <si>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</si>
  <si>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</si>
  <si>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</si>
  <si>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</si>
  <si>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</si>
  <si>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</si>
  <si>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</si>
  <si>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</si>
  <si>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</si>
  <si>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</si>
  <si>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</si>
  <si>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</si>
  <si>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</si>
  <si>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</si>
  <si>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</si>
  <si>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</si>
  <si>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</si>
  <si>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</si>
  <si>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</si>
  <si>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</si>
  <si>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</si>
  <si>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</si>
  <si>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</si>
  <si>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</si>
  <si>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</si>
  <si>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</si>
  <si>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</si>
  <si>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</si>
  <si>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</si>
  <si>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</si>
  <si>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</si>
  <si>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</si>
  <si>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</si>
  <si>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</si>
  <si>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</si>
  <si>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</si>
  <si>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</si>
  <si>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</si>
  <si>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</si>
  <si>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</si>
  <si>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</si>
  <si>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</si>
  <si>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</si>
  <si>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</si>
  <si>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</si>
  <si>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</si>
  <si>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</si>
  <si>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</si>
  <si>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</si>
  <si>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</si>
  <si>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</si>
  <si>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</si>
  <si>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</si>
  <si>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</si>
  <si>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</si>
  <si>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</si>
  <si>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</si>
  <si>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</si>
  <si>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</si>
  <si>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</si>
  <si>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</si>
  <si>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</si>
  <si>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</si>
  <si>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</si>
  <si>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</si>
  <si>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</si>
  <si>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</si>
  <si>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</si>
  <si>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</si>
  <si>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</si>
  <si>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</si>
  <si>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</si>
  <si>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</si>
  <si>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</si>
  <si>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</si>
  <si>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</si>
  <si>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</si>
  <si>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</si>
  <si>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</si>
  <si>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</si>
  <si>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</si>
  <si>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</si>
  <si>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</si>
  <si>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</si>
  <si>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</si>
  <si>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</si>
  <si>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</si>
  <si>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</si>
  <si>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</si>
  <si>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</si>
  <si>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</si>
  <si>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</si>
  <si>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</si>
  <si>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</si>
  <si>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</si>
  <si>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</si>
  <si>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</si>
  <si>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</si>
  <si>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</si>
  <si>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</si>
  <si>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</si>
  <si>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</si>
  <si>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</si>
  <si>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</si>
  <si>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</si>
  <si>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</si>
  <si>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</si>
  <si>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</si>
  <si>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</si>
  <si>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</si>
  <si>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</si>
  <si>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</si>
  <si>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</si>
  <si>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</si>
  <si>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</si>
  <si>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</si>
  <si>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</si>
  <si>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</si>
  <si>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</si>
  <si>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</si>
  <si>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</si>
  <si>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</si>
  <si>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</si>
  <si>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</si>
  <si>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</si>
  <si>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</si>
  <si>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</si>
  <si>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</si>
  <si>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</si>
  <si>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</si>
  <si>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</si>
  <si>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</si>
  <si>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</si>
  <si>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</si>
  <si>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</si>
  <si>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</si>
  <si>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</si>
  <si>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</si>
  <si>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</si>
  <si>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</si>
  <si>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</si>
  <si>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</si>
  <si>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</si>
  <si>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</si>
  <si>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</si>
  <si>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</si>
  <si>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</si>
  <si>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</si>
  <si>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</si>
  <si>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</si>
  <si>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</si>
  <si>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</si>
  <si>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</si>
  <si>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</si>
  <si>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</si>
  <si>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</si>
  <si>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</si>
  <si>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</si>
  <si>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</si>
  <si>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</si>
  <si>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</si>
  <si>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</si>
  <si>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</si>
  <si>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</si>
  <si>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</si>
  <si>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</si>
  <si>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</si>
  <si>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</si>
  <si>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</si>
  <si>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</si>
  <si>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</si>
  <si>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</si>
  <si>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</si>
  <si>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</si>
  <si>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</si>
  <si>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</si>
  <si>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</si>
  <si>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</si>
  <si>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</si>
  <si>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</si>
  <si>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</si>
  <si>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</si>
  <si>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</si>
  <si>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</si>
  <si>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</si>
  <si>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</si>
  <si>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</si>
  <si>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</si>
  <si>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</si>
  <si>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</si>
  <si>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</si>
  <si>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</si>
  <si>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</si>
  <si>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</si>
  <si>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</si>
  <si>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</si>
  <si>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</si>
  <si>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</si>
  <si>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</si>
  <si>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</si>
  <si>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</si>
  <si>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</si>
  <si>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</si>
  <si>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</si>
  <si>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</si>
  <si>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</si>
  <si>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</si>
  <si>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</si>
  <si>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</si>
  <si>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</si>
  <si>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</si>
  <si>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</si>
  <si>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</si>
  <si>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</si>
  <si>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</si>
  <si>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</si>
  <si>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</si>
  <si>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</si>
  <si>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</si>
  <si>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</si>
  <si>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</si>
  <si>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</si>
  <si>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</si>
  <si>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</si>
  <si>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</si>
  <si>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</si>
  <si>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</si>
  <si>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</si>
  <si>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</si>
  <si>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</si>
  <si>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</si>
  <si>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</si>
  <si>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</si>
  <si>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</si>
  <si>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</si>
  <si>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</si>
  <si>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</si>
  <si>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</si>
  <si>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</si>
  <si>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</si>
  <si>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</si>
  <si>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</si>
  <si>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</si>
  <si>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</si>
  <si>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</si>
  <si>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</si>
  <si>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</si>
  <si>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</si>
  <si>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</si>
  <si>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</si>
  <si>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</si>
  <si>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</si>
  <si>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</si>
  <si>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</si>
  <si>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</si>
  <si>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</si>
  <si>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</si>
  <si>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</si>
  <si>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</si>
  <si>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</si>
  <si>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</si>
  <si>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</si>
  <si>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</si>
  <si>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</si>
  <si>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</si>
  <si>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</si>
  <si>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</si>
  <si>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</si>
  <si>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</si>
  <si>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</si>
  <si>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</si>
  <si>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</si>
  <si>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</si>
  <si>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</si>
  <si>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</si>
  <si>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</si>
  <si>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</si>
  <si>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</si>
  <si>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</si>
  <si>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</si>
  <si>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</si>
  <si>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</si>
  <si>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</si>
  <si>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</si>
  <si>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</si>
  <si>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</si>
  <si>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</si>
  <si>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</si>
  <si>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</si>
  <si>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</si>
  <si>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</si>
  <si>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</si>
  <si>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</si>
  <si>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</si>
  <si>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</si>
  <si>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</si>
  <si>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</si>
  <si>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</si>
  <si>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</si>
  <si>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</si>
  <si>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</si>
  <si>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</si>
  <si>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</si>
  <si>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</si>
  <si>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</si>
  <si>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</si>
  <si>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</si>
  <si>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</si>
  <si>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</si>
  <si>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</si>
  <si>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</si>
  <si>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</si>
  <si>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</si>
  <si>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</si>
  <si>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</si>
  <si>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</si>
  <si>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</si>
  <si>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</si>
  <si>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</si>
  <si>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</si>
  <si>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</si>
  <si>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</si>
  <si>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</si>
  <si>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</si>
  <si>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</si>
  <si>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</si>
  <si>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</si>
  <si>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</si>
  <si>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</si>
  <si>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</si>
  <si>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</si>
  <si>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</si>
  <si>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</si>
  <si>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</si>
  <si>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</si>
  <si>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</si>
  <si>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</si>
  <si>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</si>
  <si>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</si>
  <si>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</si>
  <si>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</si>
  <si>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</si>
  <si>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</si>
  <si>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</si>
  <si>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</si>
  <si>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</si>
  <si>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</si>
  <si>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</si>
  <si>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</si>
  <si>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</si>
  <si>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</si>
  <si>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</si>
  <si>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</si>
  <si>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</si>
  <si>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</si>
  <si>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</si>
  <si>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</si>
  <si>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</si>
  <si>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</si>
  <si>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</si>
  <si>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</si>
  <si>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</si>
  <si>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</si>
  <si>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</si>
  <si>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</si>
  <si>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</si>
  <si>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</si>
  <si>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</si>
  <si>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</si>
  <si>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</si>
  <si>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</si>
  <si>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</si>
  <si>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</si>
  <si>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</si>
  <si>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</si>
  <si>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</si>
  <si>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</si>
  <si>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</si>
  <si>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</si>
  <si>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</si>
  <si>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</si>
  <si>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</si>
  <si>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</si>
  <si>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</si>
  <si>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</si>
  <si>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</si>
  <si>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</si>
  <si>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</si>
  <si>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</si>
  <si>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</si>
  <si>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</si>
  <si>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</si>
  <si>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</si>
  <si>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</si>
  <si>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</si>
  <si>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</si>
  <si>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</si>
  <si>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</si>
  <si>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</si>
  <si>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</si>
  <si>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</si>
  <si>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</si>
  <si>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</si>
  <si>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</si>
  <si>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</si>
  <si>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</si>
  <si>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</si>
  <si>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</si>
  <si>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</si>
  <si>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</si>
  <si>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</si>
  <si>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</si>
  <si>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</si>
  <si>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</si>
  <si>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</si>
  <si>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</si>
  <si>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</si>
  <si>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</si>
  <si>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</si>
  <si>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</si>
  <si>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</si>
  <si>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</si>
  <si>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</si>
  <si>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</si>
  <si>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</si>
  <si>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</si>
  <si>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</si>
  <si>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</si>
  <si>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</si>
  <si>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</si>
  <si>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</si>
  <si>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</si>
  <si>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</si>
  <si>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</si>
  <si>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</si>
  <si>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</si>
  <si>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</si>
  <si>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</si>
  <si>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</si>
  <si>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</si>
  <si>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</si>
  <si>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</si>
  <si>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</si>
  <si>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</si>
  <si>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</si>
  <si>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</si>
  <si>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</si>
  <si>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</si>
  <si>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</si>
  <si>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</si>
  <si>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</si>
  <si>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</si>
  <si>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</si>
  <si>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</si>
  <si>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</si>
  <si>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</si>
  <si>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</si>
  <si>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</si>
  <si>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</si>
  <si>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</si>
  <si>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</si>
  <si>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</si>
  <si>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</si>
  <si>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</si>
  <si>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</si>
  <si>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</si>
  <si>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</si>
  <si>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</si>
  <si>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</si>
  <si>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</si>
  <si>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</si>
  <si>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</si>
  <si>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</si>
  <si>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</si>
  <si>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</si>
  <si>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</si>
  <si>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</si>
  <si>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</si>
  <si>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</si>
  <si>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</si>
  <si>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</si>
  <si>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</si>
  <si>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</si>
  <si>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</si>
  <si>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</si>
  <si>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</si>
  <si>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</si>
  <si>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</si>
  <si>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</si>
  <si>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</si>
  <si>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</si>
  <si>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</si>
  <si>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</si>
  <si>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</si>
  <si>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</si>
  <si>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</si>
  <si>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</si>
  <si>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</si>
  <si>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</si>
  <si>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</si>
  <si>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</si>
  <si>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</si>
  <si>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</si>
  <si>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</si>
  <si>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</si>
  <si>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</si>
  <si>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</si>
  <si>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</si>
  <si>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</si>
  <si>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</si>
  <si>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</si>
  <si>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</si>
  <si>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</si>
  <si>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</si>
  <si>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</si>
  <si>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</si>
  <si>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</si>
  <si>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</si>
  <si>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</si>
  <si>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</si>
  <si>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</si>
  <si>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</si>
  <si>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</si>
  <si>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</si>
  <si>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</si>
  <si>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</si>
  <si>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</si>
  <si>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</si>
  <si>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</si>
  <si>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</si>
  <si>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</si>
  <si>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</si>
  <si>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</si>
  <si>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</si>
  <si>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</si>
  <si>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</si>
  <si>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</si>
  <si>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</si>
  <si>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</si>
  <si>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</si>
  <si>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</si>
  <si>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</si>
  <si>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</si>
  <si>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</si>
  <si>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</si>
  <si>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</si>
  <si>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</si>
  <si>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</si>
  <si>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</si>
  <si>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</si>
  <si>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</si>
  <si>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</si>
  <si>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</si>
  <si>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</si>
  <si>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</si>
  <si>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</si>
  <si>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</si>
  <si>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</si>
  <si>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</si>
  <si>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</si>
  <si>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</si>
  <si>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</si>
  <si>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</si>
  <si>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</si>
  <si>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</si>
  <si>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</si>
  <si>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</si>
  <si>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</si>
  <si>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</si>
  <si>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</si>
  <si>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</si>
  <si>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</si>
  <si>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</si>
  <si>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</si>
  <si>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</si>
  <si>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</si>
  <si>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</si>
  <si>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</si>
  <si>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</si>
  <si>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</si>
  <si>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</si>
  <si>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</si>
  <si>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</si>
  <si>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</si>
  <si>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</si>
  <si>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</si>
  <si>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</si>
  <si>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</si>
  <si>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</si>
  <si>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</si>
  <si>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</si>
  <si>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</si>
  <si>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</si>
  <si>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</si>
  <si>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</si>
  <si>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</si>
  <si>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</si>
  <si>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</si>
  <si>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</si>
  <si>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</si>
  <si>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</si>
  <si>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</si>
  <si>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</si>
  <si>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</si>
  <si>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</si>
  <si>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</si>
  <si>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</si>
  <si>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</si>
  <si>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</si>
  <si>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</si>
  <si>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</si>
  <si>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</si>
  <si>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</si>
  <si>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</si>
  <si>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</si>
  <si>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</si>
  <si>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</si>
  <si>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</si>
  <si>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</si>
  <si>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</si>
  <si>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</si>
  <si>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</si>
  <si>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</si>
  <si>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</si>
  <si>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</si>
  <si>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</si>
  <si>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</si>
  <si>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</si>
  <si>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</si>
  <si>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</si>
  <si>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</si>
  <si>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</si>
  <si>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</si>
  <si>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</si>
  <si>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</si>
  <si>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</si>
  <si>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</si>
  <si>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</si>
  <si>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</si>
  <si>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</si>
  <si>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</si>
  <si>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</si>
  <si>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</si>
  <si>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</si>
  <si>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</si>
  <si>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</si>
  <si>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</si>
  <si>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</si>
  <si>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</si>
  <si>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</si>
  <si>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</si>
  <si>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</si>
  <si>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</si>
  <si>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</si>
  <si>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</si>
  <si>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</si>
  <si>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</si>
  <si>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</si>
  <si>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</si>
  <si>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</si>
  <si>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</si>
  <si>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</si>
  <si>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</si>
  <si>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</si>
  <si>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</si>
  <si>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</si>
  <si>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</si>
  <si>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</si>
  <si>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</si>
  <si>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</si>
  <si>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</si>
  <si>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</si>
  <si>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</si>
  <si>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</si>
  <si>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</si>
  <si>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</si>
  <si>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</si>
  <si>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</si>
  <si>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</si>
  <si>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</si>
  <si>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</si>
  <si>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</si>
  <si>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</si>
  <si>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</si>
  <si>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</si>
  <si>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</si>
  <si>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</si>
  <si>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</si>
  <si>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</si>
  <si>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</si>
  <si>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</si>
  <si>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</si>
  <si>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</si>
  <si>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</si>
  <si>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</si>
  <si>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</si>
  <si>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</si>
  <si>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</si>
  <si>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</si>
  <si>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</si>
  <si>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</si>
  <si>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</si>
  <si>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</si>
  <si>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</si>
  <si>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</si>
  <si>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</si>
  <si>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</si>
  <si>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</si>
  <si>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</si>
  <si>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</si>
  <si>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</si>
  <si>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</si>
  <si>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</si>
  <si>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</si>
  <si>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</si>
  <si>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</si>
  <si>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</si>
  <si>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</si>
  <si>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</si>
  <si>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</si>
  <si>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</si>
  <si>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</si>
  <si>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</si>
  <si>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</si>
  <si>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</si>
  <si>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</si>
  <si>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</si>
  <si>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</si>
  <si>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</si>
  <si>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</si>
  <si>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</si>
  <si>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</si>
  <si>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</si>
  <si>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</si>
  <si>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</si>
  <si>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</si>
  <si>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</si>
  <si>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</si>
  <si>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</si>
  <si>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</si>
  <si>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</si>
  <si>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</si>
  <si>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</si>
  <si>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</si>
  <si>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</si>
  <si>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</si>
  <si>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</si>
  <si>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</si>
  <si>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</si>
  <si>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</si>
  <si>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</si>
  <si>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</si>
  <si>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</si>
  <si>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</si>
  <si>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</si>
  <si>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</si>
  <si>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</si>
  <si>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</si>
  <si>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</si>
  <si>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</si>
  <si>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</si>
  <si>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</si>
  <si>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</si>
  <si>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</si>
  <si>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</si>
  <si>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</si>
  <si>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</si>
  <si>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</si>
  <si>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</si>
  <si>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</si>
  <si>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</si>
  <si>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</si>
  <si>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</si>
  <si>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</si>
  <si>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</si>
  <si>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</si>
  <si>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</si>
  <si>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</si>
  <si>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</si>
  <si>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</si>
  <si>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</si>
  <si>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</si>
  <si>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</si>
  <si>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</si>
  <si>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</si>
  <si>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</si>
  <si>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</si>
  <si>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</si>
  <si>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</si>
  <si>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</si>
  <si>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</si>
  <si>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</si>
  <si>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</si>
  <si>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</si>
  <si>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</si>
  <si>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</si>
  <si>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</si>
  <si>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</si>
  <si>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</si>
  <si>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</si>
  <si>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</si>
  <si>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</si>
  <si>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</si>
  <si>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</si>
  <si>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</si>
  <si>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</si>
  <si>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</si>
  <si>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</si>
  <si>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</si>
  <si>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</si>
  <si>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</si>
  <si>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</si>
  <si>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</si>
  <si>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</si>
  <si>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</si>
  <si>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</si>
  <si>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</si>
  <si>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</si>
  <si>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</si>
  <si>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</si>
  <si>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</si>
  <si>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</si>
  <si>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</si>
  <si>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</si>
  <si>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</si>
  <si>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</si>
  <si>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</si>
  <si>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</si>
  <si>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</si>
  <si>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</si>
  <si>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</si>
  <si>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</si>
  <si>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</si>
  <si>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</si>
  <si>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</si>
  <si>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</si>
  <si>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</si>
  <si>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</si>
  <si>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</si>
  <si>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</si>
  <si>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</si>
  <si>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</si>
  <si>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</si>
  <si>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</si>
  <si>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</si>
  <si>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</si>
  <si>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</si>
  <si>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</si>
  <si>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</si>
  <si>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</si>
  <si>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</si>
  <si>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</si>
  <si>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</si>
  <si>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</si>
  <si>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</si>
  <si>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</si>
  <si>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</si>
  <si>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</si>
  <si>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</si>
  <si>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</si>
  <si>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</si>
  <si>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</si>
  <si>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</si>
  <si>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</si>
  <si>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</si>
  <si>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</si>
  <si>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</si>
  <si>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</si>
  <si>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</si>
  <si>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</si>
  <si>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</si>
  <si>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</si>
  <si>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</si>
  <si>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</si>
  <si>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</si>
  <si>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</si>
  <si>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</si>
  <si>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</si>
  <si>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</si>
  <si>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</si>
  <si>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</si>
  <si>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</si>
  <si>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</si>
  <si>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</si>
  <si>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</si>
  <si>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</si>
  <si>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</si>
  <si>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</si>
  <si>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</si>
  <si>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</si>
  <si>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</si>
  <si>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</si>
  <si>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</si>
  <si>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</si>
  <si>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</si>
  <si>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</si>
  <si>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</si>
  <si>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</si>
  <si>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</si>
  <si>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</si>
  <si>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</si>
  <si>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</si>
  <si>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</si>
  <si>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</si>
  <si>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</si>
  <si>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</si>
  <si>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</si>
  <si>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</si>
  <si>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</si>
  <si>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</si>
  <si>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</si>
  <si>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</si>
  <si>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</si>
  <si>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</si>
  <si>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</si>
  <si>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</si>
  <si>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</si>
  <si>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</si>
  <si>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</si>
  <si>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</si>
  <si>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</si>
  <si>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</si>
  <si>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</si>
  <si>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</si>
  <si>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</si>
  <si>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</si>
  <si>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</si>
  <si>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</si>
  <si>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</si>
  <si>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</si>
  <si>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</si>
  <si>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</si>
  <si>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</si>
  <si>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</si>
  <si>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</si>
  <si>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</si>
  <si>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</si>
  <si>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</si>
  <si>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</si>
  <si>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</si>
  <si>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</si>
  <si>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</si>
  <si>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</si>
  <si>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</si>
  <si>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</si>
  <si>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</si>
  <si>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</si>
  <si>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</si>
  <si>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</si>
  <si>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</si>
  <si>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</si>
  <si>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</si>
  <si>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</si>
  <si>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</si>
  <si>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</si>
  <si>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</si>
  <si>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</si>
  <si>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</si>
  <si>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</si>
  <si>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</si>
  <si>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</si>
  <si>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</si>
  <si>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</si>
  <si>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</si>
  <si>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</si>
  <si>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</si>
  <si>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</si>
  <si>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</si>
  <si>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</si>
  <si>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</si>
  <si>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</si>
  <si>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</si>
  <si>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</si>
  <si>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</si>
  <si>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</si>
  <si>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</si>
  <si>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</si>
  <si>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</si>
  <si>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</si>
  <si>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</si>
  <si>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</si>
  <si>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</si>
  <si>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</si>
  <si>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</si>
  <si>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</si>
  <si>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</si>
  <si>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</si>
  <si>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</si>
  <si>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</si>
  <si>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</si>
  <si>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</si>
  <si>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</si>
  <si>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</si>
  <si>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</si>
  <si>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</si>
  <si>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</si>
  <si>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</si>
  <si>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</si>
  <si>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</si>
  <si>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</si>
  <si>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</si>
  <si>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</si>
  <si>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</si>
  <si>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</si>
  <si>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</si>
  <si>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</si>
  <si>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</si>
  <si>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</si>
  <si>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</si>
  <si>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</si>
  <si>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</si>
  <si>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</si>
  <si>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</si>
  <si>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</si>
  <si>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</si>
  <si>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</si>
  <si>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</si>
  <si>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</si>
  <si>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</si>
  <si>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</si>
  <si>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</si>
  <si>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</si>
  <si>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</si>
  <si>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</si>
  <si>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</si>
  <si>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</si>
  <si>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</si>
  <si>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</si>
  <si>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</si>
  <si>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</si>
  <si>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</si>
  <si>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</si>
  <si>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</si>
  <si>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</si>
  <si>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</si>
  <si>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</si>
  <si>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</si>
  <si>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</si>
  <si>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</si>
  <si>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</si>
  <si>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</si>
  <si>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</si>
  <si>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</si>
  <si>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</si>
  <si>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</si>
  <si>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</si>
  <si>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</si>
  <si>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</si>
  <si>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</si>
  <si>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</si>
  <si>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</si>
  <si>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</si>
  <si>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</si>
  <si>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</si>
  <si>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</si>
  <si>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</si>
  <si>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</si>
  <si>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</si>
  <si>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</si>
  <si>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</si>
  <si>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</si>
  <si>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</si>
  <si>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</si>
  <si>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</si>
  <si>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</si>
  <si>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</si>
  <si>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</si>
  <si>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</si>
  <si>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</si>
  <si>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</si>
  <si>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</si>
  <si>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</si>
  <si>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</si>
  <si>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</si>
  <si>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</si>
  <si>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</si>
  <si>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</si>
  <si>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</si>
  <si>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</si>
  <si>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</si>
  <si>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</si>
  <si>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</si>
  <si>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</si>
  <si>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</si>
  <si>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</si>
  <si>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</si>
  <si>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</si>
  <si>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</si>
  <si>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</si>
  <si>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</si>
  <si>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</si>
  <si>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</si>
  <si>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</si>
  <si>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</si>
  <si>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</si>
  <si>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</si>
  <si>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</si>
  <si>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</si>
  <si>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</si>
  <si>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</si>
  <si>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</si>
  <si>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</si>
  <si>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</si>
  <si>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</si>
  <si>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</si>
  <si>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</si>
  <si>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</si>
  <si>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</si>
  <si>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</si>
  <si>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</si>
  <si>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</si>
  <si>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</si>
  <si>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</si>
  <si>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</si>
  <si>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</si>
  <si>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</si>
  <si>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</si>
  <si>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</si>
  <si>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</si>
  <si>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</si>
  <si>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</si>
  <si>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</si>
  <si>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</si>
  <si>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</si>
  <si>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</si>
  <si>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</si>
  <si>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</si>
  <si>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</si>
  <si>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</si>
  <si>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</si>
  <si>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</si>
  <si>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</si>
  <si>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</si>
  <si>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</si>
  <si>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</si>
  <si>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</si>
  <si>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</si>
  <si>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</si>
  <si>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</si>
  <si>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</si>
  <si>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</si>
  <si>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</si>
  <si>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</si>
  <si>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</si>
  <si>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</si>
  <si>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</si>
  <si>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</si>
  <si>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</si>
  <si>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</si>
  <si>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</si>
  <si>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</si>
  <si>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</si>
  <si>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</si>
  <si>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</si>
  <si>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</si>
  <si>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</si>
  <si>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</si>
  <si>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</si>
  <si>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</si>
  <si>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</si>
  <si>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</si>
  <si>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</si>
  <si>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</si>
  <si>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</si>
  <si>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</si>
  <si>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</si>
  <si>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</si>
  <si>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</si>
  <si>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</si>
  <si>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</si>
  <si>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</si>
  <si>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</si>
  <si>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</si>
  <si>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</si>
  <si>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</si>
  <si>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</si>
  <si>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</si>
  <si>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</si>
  <si>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</si>
  <si>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</si>
  <si>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</si>
  <si>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</si>
  <si>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</si>
  <si>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</si>
  <si>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</si>
  <si>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</si>
  <si>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</si>
  <si>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</si>
  <si>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</si>
  <si>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</si>
  <si>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</si>
  <si>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</si>
  <si>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</si>
  <si>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</si>
  <si>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</si>
  <si>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</si>
  <si>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</si>
  <si>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</si>
  <si>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</si>
  <si>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</si>
  <si>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</si>
  <si>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</si>
  <si>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</si>
  <si>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</si>
  <si>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</si>
  <si>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</si>
  <si>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</si>
  <si>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</si>
  <si>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</si>
  <si>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</si>
  <si>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</si>
  <si>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</si>
  <si>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</si>
  <si>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</si>
  <si>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</si>
  <si>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</si>
  <si>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</si>
  <si>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</si>
  <si>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</si>
  <si>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</si>
  <si>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</si>
  <si>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</si>
  <si>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</si>
  <si>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</si>
  <si>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</si>
  <si>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</si>
  <si>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</si>
  <si>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</si>
  <si>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</si>
  <si>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</si>
  <si>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</si>
  <si>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</si>
  <si>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</si>
  <si>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</si>
  <si>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</si>
  <si>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</si>
  <si>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</si>
  <si>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</si>
  <si>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</si>
  <si>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</si>
  <si>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</si>
  <si>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</si>
  <si>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</si>
  <si>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</si>
  <si>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</si>
  <si>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</si>
  <si>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</si>
  <si>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</si>
  <si>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</si>
  <si>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</si>
  <si>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</si>
  <si>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</si>
  <si>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</si>
  <si>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</si>
  <si>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</si>
  <si>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</si>
  <si>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</si>
  <si>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</si>
  <si>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</si>
  <si>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</si>
  <si>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</si>
  <si>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</si>
  <si>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</si>
  <si>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</si>
  <si>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</si>
  <si>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</si>
  <si>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</si>
  <si>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</si>
  <si>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</si>
  <si>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</si>
  <si>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</si>
  <si>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</si>
  <si>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</si>
  <si>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</si>
  <si>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</si>
  <si>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</si>
  <si>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</si>
  <si>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</si>
  <si>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</si>
  <si>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</si>
  <si>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</si>
  <si>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</si>
  <si>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</si>
  <si>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</si>
  <si>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</si>
  <si>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</si>
  <si>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</si>
  <si>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</si>
  <si>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</si>
  <si>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</si>
  <si>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</si>
  <si>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</si>
  <si>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</si>
  <si>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</si>
  <si>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</si>
  <si>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</si>
  <si>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</si>
  <si>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</si>
  <si>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</si>
  <si>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</si>
  <si>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</si>
  <si>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</si>
  <si>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</si>
  <si>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</si>
  <si>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</si>
  <si>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</si>
  <si>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</si>
  <si>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</si>
  <si>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</si>
  <si>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</si>
  <si>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</si>
  <si>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</si>
  <si>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</si>
  <si>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</si>
  <si>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</si>
  <si>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</si>
  <si>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</si>
  <si>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</si>
  <si>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</si>
  <si>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</si>
  <si>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</si>
  <si>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</si>
  <si>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</si>
  <si>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</si>
  <si>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</si>
  <si>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</si>
  <si>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</si>
  <si>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</si>
  <si>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</si>
  <si>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</si>
  <si>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</si>
  <si>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</si>
  <si>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</si>
  <si>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</si>
  <si>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</si>
  <si>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</si>
  <si>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</si>
  <si>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</si>
  <si>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</si>
  <si>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</si>
  <si>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</si>
  <si>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</si>
  <si>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</si>
  <si>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</si>
  <si>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</si>
  <si>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</si>
  <si>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</si>
  <si>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</si>
  <si>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</si>
  <si>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</si>
  <si>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</si>
  <si>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</si>
  <si>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</si>
  <si>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</si>
  <si>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</si>
  <si>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</si>
  <si>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</si>
  <si>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</si>
  <si>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</si>
  <si>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</si>
  <si>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</si>
  <si>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</si>
  <si>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</si>
  <si>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</si>
  <si>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</si>
  <si>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</si>
  <si>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</si>
  <si>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</si>
  <si>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</si>
  <si>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</si>
  <si>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</si>
  <si>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</si>
  <si>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</si>
  <si>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</si>
  <si>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</si>
  <si>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</si>
  <si>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</si>
  <si>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</si>
  <si>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</si>
  <si>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</si>
  <si>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</si>
  <si>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</si>
  <si>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</si>
  <si>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</si>
  <si>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</si>
  <si>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</si>
  <si>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</si>
  <si>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</si>
  <si>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</si>
  <si>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</si>
  <si>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</si>
  <si>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</si>
  <si>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</si>
  <si>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</si>
  <si>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</si>
  <si>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</si>
  <si>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</si>
  <si>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</si>
  <si>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</si>
  <si>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</si>
  <si>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</si>
  <si>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</si>
  <si>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</si>
  <si>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</si>
  <si>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</si>
  <si>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</si>
  <si>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</si>
  <si>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</si>
  <si>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</si>
  <si>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</si>
  <si>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</si>
  <si>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</si>
  <si>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</si>
  <si>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</si>
  <si>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</si>
  <si>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</si>
  <si>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</si>
  <si>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</si>
  <si>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</si>
  <si>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</si>
  <si>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</si>
  <si>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</si>
  <si>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</si>
  <si>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</si>
  <si>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</si>
  <si>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</si>
  <si>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</si>
  <si>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</si>
  <si>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</si>
  <si>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</si>
  <si>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</si>
  <si>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</si>
  <si>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</si>
  <si>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</si>
  <si>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</si>
  <si>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</si>
  <si>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</si>
  <si>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</si>
  <si>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</si>
  <si>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</si>
  <si>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</si>
  <si>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</si>
  <si>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</si>
  <si>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</si>
  <si>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</si>
  <si>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</si>
  <si>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</si>
  <si>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</si>
  <si>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</si>
  <si>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</si>
  <si>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</si>
  <si>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</si>
  <si>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</si>
  <si>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</si>
  <si>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</si>
  <si>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</si>
  <si>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</si>
  <si>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</si>
  <si>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</si>
  <si>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</si>
  <si>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</si>
  <si>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</si>
  <si>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</si>
  <si>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</si>
  <si>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</si>
  <si>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</si>
  <si>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</si>
  <si>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</si>
  <si>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</si>
  <si>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</si>
  <si>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</si>
  <si>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</si>
  <si>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</si>
  <si>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</si>
  <si>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</si>
  <si>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</si>
  <si>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</si>
  <si>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</si>
  <si>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</si>
  <si>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</si>
  <si>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</si>
  <si>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</si>
  <si>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</si>
  <si>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</si>
  <si>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</si>
  <si>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</si>
  <si>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</si>
  <si>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</si>
  <si>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</si>
  <si>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</si>
  <si>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</si>
  <si>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</si>
  <si>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</si>
  <si>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</si>
  <si>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</si>
  <si>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</si>
  <si>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</si>
  <si>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</si>
  <si>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</si>
  <si>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</si>
  <si>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</si>
  <si>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</si>
  <si>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</si>
  <si>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</si>
  <si>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</si>
  <si>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</si>
  <si>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</si>
  <si>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</si>
  <si>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</si>
  <si>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</si>
  <si>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</si>
  <si>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</si>
  <si>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</si>
  <si>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</si>
  <si>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</si>
  <si>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</si>
  <si>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</si>
  <si>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</si>
  <si>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</si>
  <si>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</si>
  <si>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</si>
  <si>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</si>
  <si>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</si>
  <si>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</si>
  <si>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</si>
  <si>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</si>
  <si>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</si>
  <si>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</si>
  <si>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</si>
  <si>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</si>
  <si>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</si>
  <si>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</si>
  <si>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</si>
  <si>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</si>
  <si>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</si>
  <si>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</si>
  <si>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</si>
  <si>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</si>
  <si>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</si>
  <si>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</si>
  <si>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</si>
  <si>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</si>
  <si>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</si>
  <si>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</si>
  <si>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</si>
  <si>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</si>
  <si>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</si>
  <si>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</si>
  <si>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</si>
  <si>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</si>
  <si>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</si>
  <si>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</si>
  <si>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</si>
  <si>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</si>
  <si>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</si>
  <si>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</si>
  <si>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</si>
  <si>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</si>
  <si>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</si>
  <si>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</si>
  <si>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</si>
  <si>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</si>
  <si>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</si>
  <si>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</si>
  <si>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</si>
  <si>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</si>
  <si>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</si>
  <si>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</si>
  <si>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</si>
  <si>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</si>
  <si>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</si>
  <si>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</si>
  <si>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</si>
  <si>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</si>
  <si>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</si>
  <si>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</si>
  <si>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</si>
  <si>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</si>
  <si>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</si>
  <si>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</si>
  <si>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</si>
  <si>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</si>
  <si>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</si>
  <si>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</si>
  <si>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</si>
  <si>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</si>
  <si>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</si>
  <si>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</si>
  <si>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</si>
  <si>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</si>
  <si>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</si>
  <si>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</si>
  <si>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</si>
  <si>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</si>
  <si>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</si>
  <si>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</si>
  <si>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</si>
  <si>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</si>
  <si>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</si>
  <si>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</si>
  <si>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</si>
  <si>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</si>
  <si>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</si>
  <si>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</si>
  <si>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</si>
  <si>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</si>
  <si>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</si>
  <si>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</si>
  <si>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</si>
  <si>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</si>
  <si>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</si>
  <si>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</si>
  <si>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</si>
  <si>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</si>
  <si>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</si>
  <si>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</si>
  <si>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</si>
  <si>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</si>
  <si>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</si>
  <si>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</si>
  <si>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</si>
  <si>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</si>
  <si>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</si>
  <si>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</si>
  <si>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</si>
  <si>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</si>
  <si>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</si>
  <si>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</si>
  <si>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</si>
  <si>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</si>
  <si>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</si>
  <si>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</si>
  <si>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</si>
  <si>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</si>
  <si>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</si>
  <si>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</si>
  <si>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</si>
  <si>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</si>
  <si>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</si>
  <si>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</si>
  <si>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</si>
  <si>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</si>
  <si>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</si>
  <si>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</si>
  <si>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</si>
  <si>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</si>
  <si>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</si>
  <si>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</si>
  <si>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</si>
  <si>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</si>
  <si>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</si>
  <si>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</si>
  <si>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</si>
  <si>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</si>
  <si>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</si>
  <si>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</si>
  <si>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</si>
  <si>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</si>
  <si>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</si>
  <si>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</si>
  <si>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</si>
  <si>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</si>
  <si>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</si>
  <si>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</si>
  <si>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</si>
  <si>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</si>
  <si>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</si>
  <si>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</si>
  <si>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</si>
  <si>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</si>
  <si>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</si>
  <si>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</si>
  <si>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</si>
  <si>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</si>
  <si>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</si>
  <si>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</si>
  <si>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</si>
  <si>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</si>
  <si>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</si>
  <si>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</si>
  <si>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</si>
  <si>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</si>
  <si>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</si>
  <si>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</si>
  <si>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</si>
  <si>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</si>
  <si>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</si>
  <si>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</si>
  <si>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</si>
  <si>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</si>
  <si>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</si>
  <si>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</si>
  <si>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</si>
  <si>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</si>
  <si>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</si>
  <si>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</si>
  <si>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</si>
  <si>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</si>
  <si>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</si>
  <si>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</si>
  <si>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</si>
  <si>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</si>
  <si>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</si>
  <si>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</si>
  <si>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</si>
  <si>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</si>
  <si>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</si>
  <si>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</si>
  <si>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</si>
  <si>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</si>
  <si>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</si>
  <si>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</si>
  <si>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</si>
  <si>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</si>
  <si>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</si>
  <si>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</si>
  <si>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</si>
  <si>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</si>
  <si>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</si>
  <si>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</si>
  <si>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</si>
  <si>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</si>
  <si>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</si>
  <si>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</si>
  <si>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</si>
  <si>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</si>
  <si>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</si>
  <si>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</si>
  <si>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</si>
  <si>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</si>
  <si>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</si>
  <si>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</si>
  <si>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</si>
  <si>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</si>
  <si>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</si>
  <si>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</si>
  <si>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</si>
  <si>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</si>
  <si>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</si>
  <si>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</si>
  <si>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</si>
  <si>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</si>
  <si>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</si>
  <si>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</si>
  <si>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</si>
  <si>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</si>
  <si>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</si>
  <si>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</si>
  <si>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</si>
  <si>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</si>
  <si>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</si>
  <si>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</si>
  <si>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</si>
  <si>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</si>
  <si>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</si>
  <si>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</si>
  <si>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</si>
  <si>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</si>
  <si>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</si>
  <si>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</si>
  <si>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</si>
  <si>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</si>
  <si>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</si>
  <si>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</si>
  <si>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</si>
  <si>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</si>
  <si>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</si>
  <si>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</si>
  <si>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</si>
  <si>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</si>
  <si>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</si>
  <si>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</si>
  <si>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</si>
  <si>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</si>
  <si>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</si>
  <si>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</si>
  <si>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</si>
  <si>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</si>
  <si>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</si>
  <si>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</si>
  <si>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</si>
  <si>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</si>
  <si>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</si>
  <si>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</si>
  <si>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</si>
  <si>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</si>
  <si>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</si>
  <si>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</si>
  <si>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</si>
  <si>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</si>
  <si>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</si>
  <si>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</si>
  <si>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</si>
  <si>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</si>
  <si>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</si>
  <si>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</si>
  <si>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</si>
  <si>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</si>
  <si>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</si>
  <si>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</si>
  <si>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</si>
  <si>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</si>
  <si>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</si>
  <si>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</si>
  <si>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</si>
  <si>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</si>
  <si>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</si>
  <si>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</si>
  <si>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</si>
  <si>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</si>
  <si>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</si>
  <si>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</si>
  <si>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</si>
  <si>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</si>
  <si>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</si>
  <si>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</si>
  <si>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</si>
  <si>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</si>
  <si>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</si>
  <si>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</si>
  <si>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</si>
  <si>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</si>
  <si>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</si>
  <si>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</si>
  <si>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</si>
  <si>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</si>
  <si>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</si>
  <si>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</si>
  <si>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</si>
  <si>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</si>
  <si>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</si>
  <si>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</si>
  <si>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</si>
  <si>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</si>
  <si>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</si>
  <si>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</si>
  <si>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</si>
  <si>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</si>
  <si>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</si>
  <si>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</si>
  <si>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</si>
  <si>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</si>
  <si>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</si>
  <si>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</si>
  <si>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</si>
  <si>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</si>
  <si>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</si>
  <si>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</si>
  <si>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</si>
  <si>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</si>
  <si>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</si>
  <si>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</si>
  <si>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</si>
  <si>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</si>
  <si>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</si>
  <si>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</si>
  <si>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</si>
  <si>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</si>
  <si>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</si>
  <si>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</si>
  <si>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</si>
  <si>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</si>
  <si>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</si>
  <si>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</si>
  <si>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</si>
  <si>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</si>
  <si>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</si>
  <si>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</si>
  <si>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</si>
  <si>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</si>
  <si>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</si>
  <si>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</si>
  <si>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</si>
  <si>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</si>
  <si>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</si>
  <si>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</si>
  <si>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</si>
  <si>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</si>
  <si>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</si>
  <si>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</si>
  <si>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</si>
  <si>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</si>
  <si>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</si>
  <si>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</si>
  <si>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</si>
  <si>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</si>
  <si>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</si>
  <si>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</si>
  <si>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</si>
  <si>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</si>
  <si>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</si>
  <si>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</si>
  <si>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</si>
  <si>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</si>
  <si>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</si>
  <si>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</si>
  <si>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</si>
  <si>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</si>
  <si>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</si>
  <si>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</si>
  <si>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</si>
  <si>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</si>
  <si>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</si>
  <si>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</si>
  <si>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</si>
  <si>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</si>
  <si>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</si>
  <si>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</si>
  <si>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</si>
  <si>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</si>
  <si>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</si>
  <si>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</si>
  <si>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</si>
  <si>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</si>
  <si>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</si>
  <si>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</si>
  <si>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</si>
  <si>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</si>
  <si>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</si>
  <si>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</si>
  <si>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</si>
  <si>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</si>
  <si>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</si>
  <si>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</si>
  <si>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</si>
  <si>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</si>
  <si>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</si>
  <si>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</si>
  <si>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</si>
  <si>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</si>
  <si>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</si>
  <si>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</si>
  <si>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</si>
  <si>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</si>
  <si>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</si>
  <si>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</si>
  <si>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</si>
  <si>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</si>
  <si>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</si>
  <si>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</si>
  <si>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</si>
  <si>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</si>
  <si>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</si>
  <si>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</si>
  <si>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</si>
  <si>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</si>
  <si>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</si>
  <si>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</si>
  <si>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</si>
  <si>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</si>
  <si>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</si>
  <si>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</si>
  <si>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</si>
  <si>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</si>
  <si>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</si>
  <si>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</si>
  <si>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</si>
  <si>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</si>
  <si>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</si>
  <si>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</si>
  <si>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</si>
  <si>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</si>
  <si>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</si>
  <si>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</si>
  <si>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</si>
  <si>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</si>
  <si>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</si>
  <si>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</si>
  <si>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</si>
  <si>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</si>
  <si>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</si>
  <si>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</si>
  <si>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</si>
  <si>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</si>
  <si>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</si>
  <si>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</si>
  <si>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</si>
  <si>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</si>
  <si>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</si>
  <si>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</si>
  <si>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</si>
  <si>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</si>
  <si>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</si>
  <si>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</si>
  <si>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</si>
  <si>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</si>
  <si>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</si>
  <si>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</si>
  <si>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</si>
  <si>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</si>
  <si>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</si>
  <si>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</si>
  <si>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</si>
  <si>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</si>
  <si>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</si>
  <si>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</si>
  <si>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</si>
  <si>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</si>
  <si>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</si>
  <si>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</si>
  <si>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</si>
  <si>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</si>
  <si>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</si>
  <si>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</si>
  <si>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</si>
  <si>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</si>
  <si>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</si>
  <si>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</si>
  <si>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</si>
  <si>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</si>
  <si>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</si>
  <si>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</si>
  <si>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</si>
  <si>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</si>
  <si>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</si>
  <si>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</si>
  <si>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</si>
  <si>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</si>
  <si>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</si>
  <si>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</si>
  <si>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</si>
  <si>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</si>
  <si>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</si>
  <si>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</si>
  <si>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</si>
  <si>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</si>
  <si>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</si>
  <si>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</si>
  <si>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</si>
  <si>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</si>
  <si>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</si>
  <si>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</si>
  <si>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</si>
  <si>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</si>
  <si>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</si>
  <si>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</si>
  <si>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</si>
  <si>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</si>
  <si>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</si>
  <si>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</si>
  <si>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</si>
  <si>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</si>
  <si>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</si>
  <si>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</si>
  <si>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</si>
  <si>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</si>
  <si>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</si>
  <si>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</si>
  <si>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</si>
  <si>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</si>
  <si>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</si>
  <si>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</si>
  <si>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</si>
  <si>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</si>
  <si>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</si>
  <si>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</si>
  <si>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</si>
  <si>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</si>
  <si>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</si>
  <si>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</si>
  <si>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</si>
  <si>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</si>
  <si>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</si>
  <si>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</si>
  <si>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</si>
  <si>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</si>
  <si>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</si>
  <si>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</si>
  <si>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</si>
  <si>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</si>
  <si>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</si>
  <si>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</si>
  <si>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</si>
  <si>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</si>
  <si>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</si>
  <si>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</si>
  <si>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</si>
  <si>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</si>
  <si>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</si>
  <si>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</si>
  <si>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</si>
  <si>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</si>
  <si>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</si>
  <si>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</si>
  <si>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</si>
  <si>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</si>
  <si>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</si>
  <si>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</si>
  <si>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</si>
  <si>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</si>
  <si>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</si>
  <si>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</si>
  <si>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</si>
  <si>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</si>
  <si>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</si>
  <si>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</si>
  <si>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</si>
  <si>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</si>
  <si>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</si>
  <si>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</si>
  <si>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</si>
  <si>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</si>
  <si>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</si>
  <si>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</si>
  <si>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</si>
  <si>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</si>
  <si>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</si>
  <si>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</si>
  <si>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</si>
  <si>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</si>
  <si>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</si>
  <si>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</si>
  <si>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</si>
  <si>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</si>
  <si>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</si>
  <si>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</si>
  <si>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</si>
  <si>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</si>
  <si>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</si>
  <si>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</si>
  <si>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</si>
  <si>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</si>
  <si>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</si>
  <si>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</si>
  <si>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</si>
  <si>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</si>
  <si>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</si>
  <si>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</si>
  <si>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</si>
  <si>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</si>
  <si>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</si>
  <si>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</si>
  <si>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</si>
  <si>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</si>
  <si>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</si>
  <si>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</si>
  <si>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</si>
  <si>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</si>
  <si>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</si>
  <si>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</si>
  <si>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</si>
  <si>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</si>
  <si>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</si>
  <si>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</si>
  <si>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</si>
  <si>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</si>
  <si>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</si>
  <si>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</si>
  <si>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</si>
  <si>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</si>
  <si>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</si>
  <si>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</si>
  <si>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</si>
  <si>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</si>
  <si>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</si>
  <si>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</si>
  <si>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</si>
  <si>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</si>
  <si>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</si>
  <si>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</si>
  <si>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</si>
  <si>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</si>
  <si>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</si>
  <si>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</si>
  <si>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</si>
  <si>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</si>
  <si>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</si>
  <si>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</si>
  <si>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</si>
  <si>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</si>
  <si>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</si>
  <si>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</si>
  <si>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</si>
  <si>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</si>
  <si>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</si>
  <si>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</si>
  <si>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</si>
  <si>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</si>
  <si>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</si>
  <si>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</si>
  <si>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</si>
  <si>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</si>
  <si>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</si>
  <si>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</si>
  <si>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</si>
  <si>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</si>
  <si>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</si>
  <si>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</si>
  <si>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</si>
  <si>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</si>
  <si>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</si>
  <si>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</si>
  <si>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</si>
  <si>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</si>
  <si>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</si>
  <si>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</si>
  <si>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</si>
  <si>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</si>
  <si>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</si>
  <si>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</si>
  <si>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</si>
  <si>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</si>
  <si>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</si>
  <si>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</si>
  <si>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</si>
  <si>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</si>
  <si>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</si>
  <si>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</si>
  <si>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</si>
  <si>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</si>
  <si>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</si>
  <si>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</si>
  <si>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</si>
  <si>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</si>
  <si>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</si>
  <si>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</si>
  <si>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</si>
  <si>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</si>
  <si>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</si>
  <si>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</si>
  <si>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</si>
  <si>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</si>
  <si>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</si>
  <si>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</si>
  <si>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</si>
  <si>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</si>
  <si>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</si>
  <si>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</si>
  <si>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</si>
  <si>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</si>
  <si>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</si>
  <si>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</si>
  <si>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</si>
  <si>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</si>
  <si>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</si>
  <si>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</si>
  <si>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</si>
  <si>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</si>
  <si>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</si>
  <si>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</si>
  <si>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</si>
  <si>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</si>
  <si>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</si>
  <si>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</si>
  <si>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</si>
  <si>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</si>
  <si>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</si>
  <si>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</si>
  <si>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</si>
  <si>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</si>
  <si>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</si>
  <si>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</si>
  <si>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</si>
  <si>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</si>
  <si>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</si>
  <si>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</si>
  <si>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</si>
  <si>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</si>
  <si>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</si>
  <si>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</si>
  <si>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</si>
  <si>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</si>
  <si>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</si>
  <si>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</si>
  <si>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</si>
  <si>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</si>
  <si>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</si>
  <si>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</si>
  <si>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</si>
  <si>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</si>
  <si>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</si>
  <si>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</si>
  <si>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</si>
  <si>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</si>
  <si>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</si>
  <si>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</si>
  <si>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</si>
  <si>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</si>
  <si>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</si>
  <si>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</si>
  <si>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</si>
  <si>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</si>
  <si>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</si>
  <si>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</si>
  <si>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</si>
  <si>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</si>
  <si>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</si>
  <si>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</si>
  <si>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</si>
  <si>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</si>
  <si>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</si>
  <si>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</si>
  <si>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</si>
  <si>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</si>
  <si>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</si>
  <si>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</si>
  <si>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</si>
  <si>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</si>
  <si>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</si>
  <si>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</si>
  <si>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</si>
  <si>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</si>
  <si>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</si>
  <si>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</si>
  <si>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</si>
  <si>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</si>
  <si>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</si>
  <si>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</si>
  <si>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</si>
  <si>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</si>
  <si>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</si>
  <si>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</si>
  <si>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</si>
  <si>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</si>
  <si>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</si>
  <si>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</si>
  <si>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</si>
  <si>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</si>
  <si>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</si>
  <si>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</si>
  <si>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</si>
  <si>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</si>
  <si>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</si>
  <si>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</si>
  <si>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</si>
  <si>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</si>
  <si>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</si>
  <si>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</si>
  <si>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</si>
  <si>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</si>
  <si>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</si>
  <si>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</si>
  <si>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</si>
  <si>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</si>
  <si>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</si>
  <si>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</si>
  <si>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</si>
  <si>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</si>
  <si>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</si>
  <si>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</si>
  <si>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</si>
  <si>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</si>
  <si>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</si>
  <si>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</si>
  <si>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</si>
  <si>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</si>
  <si>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</si>
  <si>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</si>
  <si>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</si>
  <si>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</si>
  <si>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</si>
  <si>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</si>
  <si>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</si>
  <si>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</si>
  <si>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</si>
  <si>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</si>
  <si>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</si>
  <si>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</si>
  <si>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</si>
  <si>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</si>
  <si>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</si>
  <si>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</si>
  <si>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</si>
  <si>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</si>
  <si>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</si>
  <si>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</si>
  <si>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</si>
  <si>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</si>
  <si>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</si>
  <si>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</si>
  <si>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</si>
  <si>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</si>
  <si>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</si>
  <si>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</si>
  <si>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</si>
  <si>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</si>
  <si>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</si>
  <si>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</si>
  <si>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</si>
  <si>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</si>
  <si>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</si>
  <si>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</si>
  <si>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</si>
  <si>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</si>
  <si>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</si>
  <si>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</si>
  <si>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</si>
  <si>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</si>
  <si>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</si>
  <si>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</si>
  <si>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</si>
  <si>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</si>
  <si>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</si>
  <si>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</si>
  <si>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</si>
  <si>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</si>
  <si>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</si>
  <si>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</si>
  <si>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</si>
  <si>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</si>
  <si>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</si>
  <si>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</si>
  <si>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</si>
  <si>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</si>
  <si>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</si>
  <si>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</si>
  <si>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</si>
  <si>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</si>
  <si>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</si>
  <si>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</si>
  <si>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</si>
  <si>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</si>
  <si>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</si>
  <si>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</si>
  <si>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</si>
  <si>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</si>
  <si>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</si>
  <si>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</si>
  <si>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</si>
  <si>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</si>
  <si>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</si>
  <si>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</si>
  <si>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</si>
  <si>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</si>
  <si>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</si>
  <si>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</si>
  <si>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</si>
  <si>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</si>
  <si>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</si>
  <si>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</si>
  <si>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</si>
  <si>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</si>
  <si>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</si>
  <si>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</si>
  <si>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</si>
  <si>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</si>
  <si>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</si>
  <si>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</si>
  <si>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</si>
  <si>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</si>
  <si>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</si>
  <si>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</si>
  <si>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</si>
  <si>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</si>
  <si>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</si>
  <si>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</si>
  <si>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</si>
  <si>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</si>
  <si>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</si>
  <si>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</si>
  <si>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</si>
  <si>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</si>
  <si>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</si>
  <si>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</si>
  <si>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</si>
  <si>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</si>
  <si>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</si>
  <si>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</si>
  <si>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</si>
  <si>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</si>
  <si>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</si>
  <si>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</si>
  <si>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</si>
  <si>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</si>
  <si>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</si>
  <si>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</si>
  <si>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</si>
  <si>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</si>
  <si>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</si>
  <si>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</si>
  <si>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</si>
  <si>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</si>
  <si>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</si>
  <si>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</si>
  <si>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</si>
  <si>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</si>
  <si>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</si>
  <si>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</si>
  <si>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</si>
  <si>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</si>
  <si>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</si>
  <si>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</si>
  <si>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</si>
  <si>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</si>
  <si>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</si>
  <si>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</si>
  <si>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</si>
  <si>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</si>
  <si>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</si>
  <si>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</si>
  <si>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</si>
  <si>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</si>
  <si>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</si>
  <si>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</si>
  <si>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</si>
  <si>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</si>
  <si>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</si>
  <si>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</si>
  <si>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</si>
  <si>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</si>
  <si>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</si>
  <si>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</si>
  <si>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</si>
  <si>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</si>
  <si>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</si>
  <si>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</si>
  <si>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</si>
  <si>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</si>
  <si>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</si>
  <si>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</si>
  <si>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</si>
  <si>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</si>
  <si>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</si>
  <si>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</si>
  <si>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</si>
  <si>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</si>
  <si>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</si>
  <si>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</si>
  <si>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</si>
  <si>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</si>
  <si>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</si>
  <si>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</si>
  <si>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</si>
  <si>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</si>
  <si>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</si>
  <si>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</si>
  <si>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</si>
  <si>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</si>
  <si>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</si>
  <si>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</si>
  <si>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</si>
  <si>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</si>
  <si>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</si>
  <si>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</si>
  <si>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</si>
  <si>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</si>
  <si>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</si>
  <si>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</si>
  <si>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</si>
  <si>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</si>
  <si>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</si>
  <si>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</si>
  <si>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</si>
  <si>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</si>
  <si>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</si>
  <si>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</si>
  <si>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</si>
  <si>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</si>
  <si>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</si>
  <si>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</si>
  <si>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</si>
  <si>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</si>
  <si>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</si>
  <si>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</si>
  <si>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</si>
  <si>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</si>
  <si>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</si>
  <si>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</si>
  <si>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</si>
  <si>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</si>
  <si>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</si>
  <si>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</si>
  <si>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</si>
  <si>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</si>
  <si>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</si>
  <si>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</si>
  <si>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</si>
  <si>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</si>
  <si>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</si>
  <si>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</si>
  <si>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</si>
  <si>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</si>
  <si>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</si>
  <si>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</si>
  <si>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</si>
  <si>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</si>
  <si>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</si>
  <si>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</si>
  <si>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</si>
  <si>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</si>
  <si>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</si>
  <si>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</si>
  <si>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</si>
  <si>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</si>
  <si>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</si>
  <si>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</si>
  <si>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</si>
  <si>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</si>
  <si>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</si>
  <si>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</si>
  <si>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</si>
  <si>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</si>
  <si>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</si>
  <si>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</si>
  <si>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</si>
  <si>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</si>
  <si>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</si>
  <si>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</si>
  <si>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</si>
  <si>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</si>
  <si>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</si>
  <si>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</si>
  <si>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</si>
  <si>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</si>
  <si>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</si>
  <si>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</si>
  <si>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</si>
  <si>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</si>
  <si>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</si>
  <si>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</si>
  <si>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</si>
  <si>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</si>
  <si>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</si>
  <si>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</si>
  <si>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</si>
  <si>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</si>
  <si>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</si>
  <si>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</si>
  <si>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</si>
  <si>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</si>
  <si>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</si>
  <si>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</si>
  <si>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</si>
  <si>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</si>
  <si>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</si>
  <si>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</si>
  <si>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</si>
  <si>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</si>
  <si>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</si>
  <si>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</si>
  <si>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</si>
  <si>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</si>
  <si>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</si>
  <si>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</si>
  <si>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</si>
  <si>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</si>
  <si>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</si>
  <si>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</si>
  <si>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</si>
  <si>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</si>
  <si>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</si>
  <si>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</si>
  <si>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</si>
  <si>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</si>
  <si>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</si>
  <si>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</si>
  <si>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</si>
  <si>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</si>
  <si>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</si>
  <si>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</si>
  <si>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</si>
  <si>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</si>
  <si>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</si>
  <si>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</si>
  <si>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</si>
  <si>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</si>
  <si>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</si>
  <si>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</si>
  <si>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</si>
  <si>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</si>
  <si>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</si>
  <si>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</si>
  <si>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</si>
  <si>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</si>
  <si>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</si>
  <si>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</si>
  <si>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</si>
  <si>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</si>
  <si>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</si>
  <si>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</si>
  <si>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</si>
  <si>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</si>
  <si>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</si>
  <si>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</si>
  <si>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</si>
  <si>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</si>
  <si>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</si>
  <si>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</si>
  <si>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</si>
  <si>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</si>
  <si>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</si>
  <si>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</si>
  <si>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</si>
  <si>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</si>
  <si>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</si>
  <si>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</si>
  <si>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</si>
  <si>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</si>
  <si>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</si>
  <si>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</si>
  <si>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</si>
  <si>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</si>
  <si>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</si>
  <si>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</si>
  <si>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</si>
  <si>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</si>
  <si>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</si>
  <si>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</si>
  <si>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</si>
  <si>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</si>
  <si>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</si>
  <si>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</si>
  <si>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</si>
  <si>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</si>
  <si>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</si>
  <si>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</si>
  <si>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</si>
  <si>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</si>
  <si>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</si>
  <si>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</si>
  <si>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</si>
  <si>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</si>
  <si>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</si>
  <si>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</si>
  <si>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</si>
  <si>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</si>
  <si>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</si>
  <si>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</si>
  <si>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</si>
  <si>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</si>
  <si>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</si>
  <si>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</si>
  <si>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</si>
  <si>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</si>
  <si>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</si>
  <si>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</si>
  <si>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</si>
  <si>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</si>
  <si>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</si>
  <si>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</si>
  <si>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</si>
  <si>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</si>
  <si>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</si>
  <si>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</si>
  <si>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</si>
  <si>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</si>
  <si>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</si>
  <si>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</si>
  <si>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</si>
  <si>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</si>
  <si>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</si>
  <si>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</si>
  <si>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</si>
  <si>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</si>
  <si>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</si>
  <si>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</si>
  <si>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</si>
  <si>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</si>
  <si>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</si>
  <si>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</si>
  <si>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</si>
  <si>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</si>
  <si>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</si>
  <si>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</si>
  <si>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</si>
  <si>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</si>
  <si>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</si>
  <si>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</si>
  <si>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</si>
  <si>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</si>
  <si>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</si>
  <si>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</si>
  <si>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</si>
  <si>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</si>
  <si>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</si>
  <si>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</si>
  <si>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</si>
  <si>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</si>
  <si>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</si>
  <si>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</si>
  <si>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</si>
  <si>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</si>
  <si>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</si>
  <si>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</si>
  <si>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</si>
  <si>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</si>
  <si>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</si>
  <si>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</si>
  <si>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</si>
  <si>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</si>
  <si>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</si>
  <si>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</si>
  <si>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</si>
  <si>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</si>
  <si>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</si>
  <si>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</si>
  <si>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</si>
  <si>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</si>
  <si>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</si>
  <si>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</si>
  <si>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</si>
  <si>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</si>
  <si>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</si>
  <si>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</si>
  <si>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</si>
  <si>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</si>
  <si>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</si>
  <si>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</si>
  <si>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</si>
  <si>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</si>
  <si>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</si>
  <si>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</si>
  <si>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</si>
  <si>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</si>
  <si>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</si>
  <si>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</si>
  <si>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</si>
  <si>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</si>
  <si>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</si>
  <si>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</si>
  <si>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</si>
  <si>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</si>
  <si>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</si>
  <si>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</si>
  <si>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</si>
  <si>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</si>
  <si>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</si>
  <si>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</si>
  <si>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</si>
  <si>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</si>
  <si>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</si>
  <si>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</si>
  <si>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</si>
  <si>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</si>
  <si>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</si>
  <si>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</si>
  <si>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</si>
  <si>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</si>
  <si>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</si>
  <si>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</si>
  <si>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</si>
  <si>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</si>
  <si>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</si>
  <si>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</si>
  <si>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</si>
  <si>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</si>
  <si>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</si>
  <si>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</si>
  <si>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</si>
  <si>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</si>
  <si>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</si>
  <si>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</si>
  <si>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</si>
  <si>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</si>
  <si>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</si>
  <si>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</si>
  <si>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</si>
  <si>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</si>
  <si>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</si>
  <si>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</si>
  <si>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</si>
  <si>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</si>
  <si>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</si>
  <si>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</si>
  <si>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</si>
  <si>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</si>
  <si>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</si>
  <si>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</si>
  <si>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</si>
  <si>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</si>
  <si>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</si>
  <si>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</si>
  <si>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</si>
  <si>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</si>
  <si>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</si>
  <si>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</si>
  <si>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</si>
  <si>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</si>
  <si>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</si>
  <si>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</si>
  <si>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</si>
  <si>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</si>
  <si>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</si>
  <si>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</si>
  <si>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</si>
  <si>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</si>
  <si>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</si>
  <si>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</si>
  <si>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</si>
  <si>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</si>
  <si>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</si>
  <si>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</si>
  <si>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</si>
  <si>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</si>
  <si>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</si>
  <si>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</si>
  <si>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</si>
  <si>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</si>
  <si>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</si>
  <si>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</si>
  <si>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</si>
  <si>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</si>
  <si>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</si>
  <si>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</si>
  <si>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</si>
  <si>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</si>
  <si>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</si>
  <si>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</si>
  <si>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</si>
  <si>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</si>
  <si>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</si>
  <si>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</si>
  <si>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</si>
  <si>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</si>
  <si>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</si>
  <si>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</si>
  <si>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</si>
  <si>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</si>
  <si>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</si>
  <si>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</si>
  <si>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</si>
  <si>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</si>
  <si>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</si>
  <si>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</si>
  <si>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</si>
  <si>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</si>
  <si>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</si>
  <si>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</si>
  <si>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</si>
  <si>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</si>
  <si>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</si>
  <si>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</si>
  <si>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</si>
  <si>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</si>
  <si>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</si>
  <si>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</si>
  <si>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</si>
  <si>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</si>
  <si>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</si>
  <si>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</si>
  <si>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</si>
  <si>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</si>
  <si>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</si>
  <si>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</si>
  <si>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</si>
  <si>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</si>
  <si>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</si>
  <si>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</si>
  <si>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</si>
  <si>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</si>
  <si>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</si>
  <si>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</si>
  <si>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</si>
  <si>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</si>
  <si>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</si>
  <si>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</si>
  <si>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</si>
  <si>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</si>
  <si>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</si>
  <si>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</si>
  <si>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</si>
  <si>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</si>
  <si>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</si>
  <si>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</si>
  <si>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</si>
  <si>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</si>
  <si>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</si>
  <si>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</si>
  <si>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</si>
  <si>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</si>
  <si>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</si>
  <si>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</si>
  <si>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</si>
  <si>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</si>
  <si>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</si>
  <si>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</si>
  <si>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</si>
  <si>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</si>
  <si>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</si>
  <si>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</si>
  <si>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</si>
  <si>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</si>
  <si>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</si>
  <si>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</si>
  <si>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</si>
  <si>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</si>
  <si>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</si>
  <si>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</si>
  <si>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</si>
  <si>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</si>
  <si>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</si>
  <si>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</si>
  <si>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</si>
  <si>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</si>
  <si>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</si>
  <si>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</si>
  <si>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</si>
  <si>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</si>
  <si>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</si>
  <si>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</si>
  <si>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</si>
  <si>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</si>
  <si>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</si>
  <si>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</si>
  <si>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</si>
  <si>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</si>
  <si>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</si>
  <si>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</si>
  <si>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</si>
  <si>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</si>
  <si>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</si>
  <si>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</si>
  <si>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</si>
  <si>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</si>
  <si>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</si>
  <si>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</si>
  <si>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</si>
  <si>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</si>
  <si>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</si>
  <si>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</si>
  <si>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</si>
  <si>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</si>
  <si>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</si>
  <si>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</si>
  <si>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</si>
  <si>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</si>
  <si>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</si>
  <si>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</si>
  <si>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</si>
  <si>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</si>
  <si>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</si>
  <si>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</si>
  <si>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</si>
  <si>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</si>
  <si>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</si>
  <si>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</si>
  <si>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</si>
  <si>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</si>
  <si>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</si>
  <si>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</si>
  <si>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</si>
  <si>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</si>
  <si>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</si>
  <si>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</si>
  <si>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</si>
  <si>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</si>
  <si>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</si>
  <si>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</si>
  <si>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</si>
  <si>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</si>
  <si>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</si>
  <si>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</si>
  <si>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</si>
  <si>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</si>
  <si>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</si>
  <si>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</si>
  <si>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</si>
  <si>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</si>
  <si>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</si>
  <si>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</si>
  <si>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</si>
  <si>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</si>
  <si>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</si>
  <si>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</si>
  <si>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</si>
  <si>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</si>
  <si>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</si>
  <si>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</si>
  <si>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</si>
  <si>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</si>
  <si>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</si>
  <si>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</si>
  <si>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</si>
  <si>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</si>
  <si>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</si>
  <si>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</si>
  <si>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</si>
  <si>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</si>
  <si>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</si>
  <si>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</si>
  <si>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</si>
  <si>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</si>
  <si>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</si>
  <si>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</si>
  <si>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</si>
  <si>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</si>
  <si>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</si>
  <si>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</si>
  <si>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</si>
  <si>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</si>
  <si>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</si>
  <si>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</si>
  <si>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</si>
  <si>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</si>
  <si>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</si>
  <si>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</si>
  <si>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</si>
  <si>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</si>
  <si>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</si>
  <si>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</si>
  <si>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</si>
  <si>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</si>
  <si>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</si>
  <si>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</si>
  <si>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</si>
  <si>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</si>
  <si>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</si>
  <si>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</si>
  <si>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</si>
  <si>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</si>
  <si>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</si>
  <si>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</si>
  <si>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</si>
  <si>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</si>
  <si>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</si>
  <si>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</si>
  <si>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</si>
  <si>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</si>
  <si>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</si>
  <si>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</si>
  <si>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</si>
  <si>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</si>
  <si>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</si>
  <si>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</si>
  <si>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</si>
  <si>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</si>
  <si>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</si>
  <si>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</si>
  <si>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</si>
  <si>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</si>
  <si>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</si>
  <si>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</si>
  <si>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</si>
  <si>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</si>
  <si>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</si>
  <si>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</si>
  <si>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</si>
  <si>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</si>
  <si>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</si>
  <si>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</si>
  <si>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</si>
  <si>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</si>
  <si>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</si>
  <si>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</si>
  <si>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</si>
  <si>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</si>
  <si>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</si>
  <si>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</si>
  <si>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</si>
  <si>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</si>
  <si>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</si>
  <si>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</si>
  <si>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</si>
  <si>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</si>
  <si>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</si>
  <si>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</si>
  <si>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</si>
  <si>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</si>
  <si>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</si>
  <si>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</si>
  <si>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</si>
  <si>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</si>
  <si>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</si>
  <si>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</si>
  <si>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</si>
  <si>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</si>
  <si>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</si>
  <si>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</si>
  <si>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</si>
  <si>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</si>
  <si>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</si>
  <si>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</si>
  <si>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</si>
  <si>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</si>
  <si>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</si>
  <si>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</si>
  <si>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</si>
  <si>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</si>
  <si>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</si>
  <si>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</si>
  <si>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</si>
  <si>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</si>
  <si>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</si>
  <si>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</si>
  <si>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</si>
  <si>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</si>
  <si>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</si>
  <si>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</si>
  <si>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</si>
  <si>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</si>
  <si>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</si>
  <si>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</si>
  <si>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</si>
  <si>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</si>
  <si>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</si>
  <si>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</si>
  <si>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</si>
  <si>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</si>
  <si>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</si>
  <si>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</si>
  <si>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</si>
  <si>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</si>
  <si>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</si>
  <si>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</si>
  <si>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</si>
  <si>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</si>
  <si>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</si>
  <si>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</si>
  <si>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</si>
  <si>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</si>
  <si>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</si>
  <si>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</si>
  <si>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</si>
  <si>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</si>
  <si>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</si>
  <si>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</si>
  <si>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</si>
  <si>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</si>
  <si>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</si>
  <si>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</si>
  <si>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</si>
  <si>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</si>
  <si>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</si>
  <si>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</si>
  <si>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</si>
  <si>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</si>
  <si>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</si>
  <si>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</si>
  <si>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</si>
  <si>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</si>
  <si>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</si>
  <si>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</si>
  <si>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</si>
  <si>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</si>
  <si>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</si>
  <si>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</si>
  <si>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</si>
  <si>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</si>
  <si>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</si>
  <si>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</si>
  <si>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</si>
  <si>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</si>
  <si>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</si>
  <si>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</si>
  <si>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</si>
  <si>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</si>
  <si>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</si>
  <si>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</si>
  <si>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</si>
  <si>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</si>
  <si>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</si>
  <si>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</si>
  <si>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</si>
  <si>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</si>
  <si>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</si>
  <si>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</si>
  <si>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</si>
  <si>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</si>
  <si>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</si>
  <si>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</si>
  <si>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</si>
  <si>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</si>
  <si>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</si>
  <si>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</si>
  <si>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</si>
  <si>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</si>
  <si>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</si>
  <si>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</si>
  <si>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</si>
  <si>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</si>
  <si>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</si>
  <si>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</si>
  <si>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</si>
  <si>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</si>
  <si>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</si>
  <si>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</si>
  <si>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</si>
  <si>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</si>
  <si>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</si>
  <si>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</si>
  <si>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</si>
  <si>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</si>
  <si>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</si>
  <si>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</si>
  <si>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</si>
  <si>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</si>
  <si>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</si>
  <si>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</si>
  <si>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</si>
  <si>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</si>
  <si>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</si>
  <si>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</si>
  <si>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</si>
  <si>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</si>
  <si>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</si>
  <si>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</si>
  <si>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</si>
  <si>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</si>
  <si>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</si>
  <si>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</si>
  <si>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</si>
  <si>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</si>
  <si>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</si>
  <si>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</si>
  <si>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</si>
  <si>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</si>
  <si>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</si>
  <si>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</si>
  <si>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</si>
  <si>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</si>
  <si>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</si>
  <si>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</si>
  <si>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</si>
  <si>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</si>
  <si>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</si>
  <si>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</si>
  <si>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</si>
  <si>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</si>
  <si>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</si>
  <si>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</si>
  <si>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</si>
  <si>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</si>
  <si>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</si>
  <si>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</si>
  <si>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</si>
  <si>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</si>
  <si>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</si>
  <si>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</si>
  <si>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</si>
  <si>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</si>
  <si>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</si>
  <si>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</si>
  <si>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</si>
  <si>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</si>
  <si>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</si>
  <si>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</si>
  <si>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</si>
  <si>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</si>
  <si>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</si>
  <si>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</si>
  <si>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</si>
  <si>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</si>
  <si>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</si>
  <si>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</si>
  <si>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</si>
  <si>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</si>
  <si>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</si>
  <si>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</si>
  <si>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</si>
  <si>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</si>
  <si>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</si>
  <si>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</si>
  <si>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</si>
  <si>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</si>
  <si>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</si>
  <si>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</si>
  <si>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</si>
  <si>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</si>
  <si>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</si>
  <si>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</si>
  <si>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</si>
  <si>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</si>
  <si>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</si>
  <si>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</si>
  <si>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</si>
  <si>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</si>
  <si>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</si>
  <si>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</si>
  <si>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</si>
  <si>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</si>
  <si>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</si>
  <si>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</si>
  <si>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</si>
  <si>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</si>
  <si>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</si>
  <si>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</si>
  <si>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</si>
  <si>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</si>
  <si>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</si>
  <si>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</si>
  <si>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</si>
  <si>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</si>
  <si>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</si>
  <si>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</si>
  <si>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</si>
  <si>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</si>
  <si>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</si>
  <si>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</si>
  <si>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</si>
  <si>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</si>
  <si>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</si>
  <si>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</si>
  <si>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</si>
  <si>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</si>
  <si>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</si>
  <si>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</si>
  <si>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</si>
  <si>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</si>
  <si>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</si>
  <si>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</si>
  <si>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</si>
  <si>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</si>
  <si>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</si>
  <si>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</si>
  <si>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</si>
  <si>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</si>
  <si>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</si>
  <si>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</si>
  <si>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</si>
  <si>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</si>
  <si>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</si>
  <si>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</si>
  <si>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</si>
  <si>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</si>
  <si>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</si>
  <si>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</si>
  <si>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</si>
  <si>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</si>
  <si>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</si>
  <si>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</si>
  <si>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</si>
  <si>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</si>
  <si>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</si>
  <si>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</si>
  <si>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</si>
  <si>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</si>
  <si>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</si>
  <si>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</si>
  <si>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</si>
  <si>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</si>
  <si>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</si>
  <si>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</si>
  <si>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</si>
  <si>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</si>
  <si>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</si>
  <si>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</si>
  <si>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</si>
  <si>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</si>
  <si>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</si>
  <si>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</si>
  <si>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</si>
  <si>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</si>
  <si>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</si>
  <si>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</si>
  <si>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</si>
  <si>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</si>
  <si>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</si>
  <si>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</si>
  <si>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</si>
  <si>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</si>
  <si>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</si>
  <si>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</si>
  <si>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</si>
  <si>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</si>
  <si>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</si>
  <si>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</si>
  <si>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</si>
  <si>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</si>
  <si>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</si>
  <si>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</si>
  <si>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</si>
  <si>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</si>
  <si>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</si>
  <si>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</si>
  <si>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</si>
  <si>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</si>
  <si>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</si>
  <si>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</si>
  <si>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</si>
  <si>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</si>
  <si>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</si>
  <si>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</si>
  <si>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</si>
  <si>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</si>
  <si>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</si>
  <si>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</si>
  <si>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</si>
  <si>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</si>
  <si>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</si>
  <si>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</si>
  <si>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</si>
  <si>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</si>
  <si>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</si>
  <si>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</si>
  <si>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</si>
  <si>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</si>
  <si>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</si>
  <si>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</si>
  <si>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</si>
  <si>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</si>
  <si>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</si>
  <si>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</si>
  <si>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</si>
  <si>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</si>
  <si>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</si>
  <si>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</si>
  <si>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</si>
  <si>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</si>
  <si>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</si>
  <si>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</si>
  <si>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</si>
  <si>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</si>
  <si>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</si>
  <si>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</si>
  <si>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</si>
  <si>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</si>
  <si>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</si>
  <si>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</si>
  <si>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</si>
  <si>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</si>
  <si>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</si>
  <si>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</si>
  <si>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</si>
  <si>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</si>
  <si>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</si>
  <si>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</si>
  <si>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</si>
  <si>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</si>
  <si>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</si>
  <si>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</si>
  <si>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</si>
  <si>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</si>
  <si>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</si>
  <si>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</si>
  <si>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</si>
  <si>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</si>
  <si>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</si>
  <si>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</si>
  <si>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</si>
  <si>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</si>
  <si>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</si>
  <si>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</si>
  <si>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</si>
  <si>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</si>
  <si>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</si>
  <si>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</si>
  <si>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</si>
  <si>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</si>
  <si>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</si>
  <si>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</si>
  <si>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</si>
  <si>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</si>
  <si>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</si>
  <si>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</si>
  <si>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</si>
  <si>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</si>
  <si>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</si>
  <si>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</si>
  <si>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</si>
  <si>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</si>
  <si>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</si>
  <si>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</si>
  <si>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</si>
  <si>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</si>
  <si>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</si>
  <si>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</si>
  <si>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</si>
  <si>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</si>
  <si>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</si>
  <si>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</si>
  <si>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</si>
  <si>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</si>
  <si>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</si>
  <si>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</si>
  <si>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</si>
  <si>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</si>
  <si>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</si>
  <si>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</si>
  <si>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</si>
  <si>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</si>
  <si>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</si>
  <si>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</si>
  <si>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</si>
  <si>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</si>
  <si>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</si>
  <si>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</si>
  <si>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</si>
  <si>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</si>
  <si>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</si>
  <si>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</si>
  <si>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</si>
  <si>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</si>
  <si>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</si>
  <si>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</si>
  <si>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</si>
  <si>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</si>
  <si>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</si>
  <si>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</si>
  <si>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</si>
  <si>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</si>
  <si>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</si>
  <si>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</si>
  <si>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</si>
  <si>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</si>
  <si>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</si>
  <si>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</si>
  <si>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</si>
  <si>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</si>
  <si>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</si>
  <si>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</si>
  <si>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</si>
  <si>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</si>
  <si>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</si>
  <si>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</si>
  <si>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</si>
  <si>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</si>
  <si>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</si>
  <si>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</si>
  <si>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</si>
  <si>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</si>
  <si>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</si>
  <si>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</si>
  <si>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</si>
  <si>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</si>
  <si>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</si>
  <si>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</si>
  <si>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</si>
  <si>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</si>
  <si>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</si>
  <si>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</si>
  <si>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</si>
  <si>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</si>
  <si>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</si>
  <si>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</si>
  <si>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</si>
  <si>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</si>
  <si>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</si>
  <si>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</si>
  <si>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</si>
  <si>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</si>
  <si>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</si>
  <si>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</si>
  <si>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</si>
  <si>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</si>
  <si>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</si>
  <si>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</si>
  <si>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</si>
  <si>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</si>
  <si>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</si>
  <si>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</si>
  <si>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</si>
  <si>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</si>
  <si>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</si>
  <si>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</si>
  <si>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</si>
  <si>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</si>
  <si>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</si>
  <si>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</si>
  <si>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</si>
  <si>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</si>
  <si>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</si>
  <si>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</si>
  <si>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</si>
  <si>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</si>
  <si>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</si>
  <si>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</si>
  <si>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</si>
  <si>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</si>
  <si>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</si>
  <si>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</si>
  <si>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</si>
  <si>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</si>
  <si>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</si>
  <si>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</si>
  <si>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</si>
  <si>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</si>
  <si>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</si>
  <si>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</si>
  <si>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</si>
  <si>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</si>
  <si>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</si>
  <si>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</si>
  <si>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</si>
  <si>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</si>
  <si>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</si>
  <si>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</si>
  <si>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</si>
  <si>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</si>
  <si>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</si>
  <si>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</si>
  <si>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</si>
  <si>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</si>
  <si>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</si>
  <si>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</si>
  <si>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</si>
  <si>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</si>
  <si>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</si>
  <si>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</si>
  <si>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</si>
  <si>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</si>
  <si>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</si>
  <si>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</si>
  <si>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</si>
  <si>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</si>
  <si>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</si>
  <si>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</si>
  <si>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</si>
  <si>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</si>
  <si>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</si>
  <si>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</si>
  <si>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</si>
  <si>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</si>
  <si>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</si>
  <si>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</si>
  <si>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</si>
  <si>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</si>
  <si>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</si>
  <si>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</si>
  <si>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</si>
  <si>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</si>
  <si>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</si>
  <si>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</si>
  <si>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</si>
  <si>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</si>
  <si>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</si>
  <si>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</si>
  <si>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</si>
  <si>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</si>
  <si>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</si>
  <si>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</si>
  <si>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</si>
  <si>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</si>
  <si>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</si>
  <si>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</si>
  <si>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</si>
  <si>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</si>
  <si>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</si>
  <si>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</si>
  <si>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</si>
  <si>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</si>
  <si>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</si>
  <si>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</si>
  <si>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</si>
  <si>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</si>
  <si>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</si>
  <si>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</si>
  <si>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</si>
  <si>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</si>
  <si>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</si>
  <si>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</si>
  <si>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</si>
  <si>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</si>
  <si>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</si>
  <si>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</si>
  <si>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</si>
  <si>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</si>
  <si>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</si>
  <si>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</si>
  <si>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</si>
  <si>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</si>
  <si>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</si>
  <si>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</si>
  <si>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</si>
  <si>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</si>
  <si>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</si>
  <si>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</si>
  <si>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</si>
  <si>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</si>
  <si>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</si>
  <si>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</si>
  <si>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</si>
  <si>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</si>
  <si>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</si>
  <si>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</si>
  <si>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</si>
  <si>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</si>
  <si>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</si>
  <si>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</si>
  <si>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</si>
  <si>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</si>
  <si>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</si>
  <si>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</si>
  <si>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</si>
  <si>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</si>
  <si>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</si>
  <si>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</si>
  <si>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</si>
  <si>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</si>
  <si>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</si>
  <si>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</si>
  <si>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</si>
  <si>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</si>
  <si>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</si>
  <si>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</si>
  <si>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</si>
  <si>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</si>
  <si>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</si>
  <si>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</si>
  <si>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</si>
  <si>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</si>
  <si>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</si>
  <si>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</si>
  <si>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</si>
  <si>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</si>
  <si>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</si>
  <si>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</si>
  <si>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</si>
  <si>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</si>
  <si>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</si>
  <si>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</si>
  <si>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</si>
  <si>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</si>
  <si>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</si>
  <si>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</si>
  <si>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</si>
  <si>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</si>
  <si>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</si>
  <si>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</si>
  <si>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</si>
  <si>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</si>
  <si>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</si>
  <si>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</si>
  <si>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</si>
  <si>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</si>
  <si>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</si>
  <si>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</si>
  <si>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</si>
  <si>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</si>
  <si>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</si>
  <si>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</si>
  <si>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</si>
  <si>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</si>
  <si>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</si>
  <si>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</si>
  <si>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</si>
  <si>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</si>
  <si>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</si>
  <si>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</si>
  <si>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</si>
  <si>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</si>
  <si>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</si>
  <si>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</si>
  <si>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</si>
  <si>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</si>
  <si>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</si>
  <si>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</si>
  <si>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</si>
  <si>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</si>
  <si>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</si>
  <si>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</si>
  <si>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</si>
  <si>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</si>
  <si>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</si>
  <si>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</si>
  <si>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</si>
  <si>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</si>
  <si>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</si>
  <si>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</si>
  <si>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</si>
  <si>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</si>
  <si>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</si>
  <si>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</si>
  <si>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</si>
  <si>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</si>
  <si>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</si>
  <si>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</si>
  <si>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</si>
  <si>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</si>
  <si>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</si>
  <si>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</si>
  <si>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</si>
  <si>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</si>
  <si>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</si>
  <si>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</si>
  <si>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</si>
  <si>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</si>
  <si>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</si>
  <si>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</si>
  <si>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</si>
  <si>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</si>
  <si>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</si>
  <si>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</si>
  <si>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</si>
  <si>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</si>
  <si>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</si>
  <si>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</si>
  <si>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</si>
  <si>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</si>
  <si>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</si>
  <si>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</si>
  <si>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</si>
  <si>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</si>
  <si>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</si>
  <si>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</si>
  <si>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</si>
  <si>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</si>
  <si>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</si>
  <si>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</si>
  <si>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</si>
  <si>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</si>
  <si>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</si>
  <si>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</si>
  <si>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</si>
  <si>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</si>
  <si>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</si>
  <si>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</si>
  <si>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</si>
  <si>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</si>
  <si>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</si>
  <si>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</si>
  <si>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</si>
  <si>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</si>
  <si>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</si>
  <si>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</si>
  <si>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</si>
  <si>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</si>
  <si>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</si>
  <si>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</si>
  <si>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</si>
  <si>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</si>
  <si>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</si>
  <si>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</si>
  <si>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</si>
  <si>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</si>
  <si>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</si>
  <si>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</si>
  <si>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</si>
  <si>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</si>
  <si>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</si>
  <si>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</si>
  <si>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</si>
  <si>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</si>
  <si>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</si>
  <si>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</si>
  <si>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</si>
  <si>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</si>
  <si>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</si>
  <si>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</si>
  <si>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</si>
  <si>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</si>
  <si>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</si>
  <si>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</si>
  <si>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</si>
  <si>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</si>
  <si>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</si>
  <si>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</si>
  <si>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</si>
  <si>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</si>
  <si>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</si>
  <si>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</si>
  <si>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</si>
  <si>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</si>
  <si>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</si>
  <si>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</si>
  <si>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</si>
  <si>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</si>
  <si>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</si>
  <si>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</si>
  <si>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</si>
  <si>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</si>
  <si>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</si>
  <si>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</si>
  <si>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</si>
  <si>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</si>
  <si>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</si>
  <si>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</si>
  <si>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</si>
  <si>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</si>
  <si>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</si>
  <si>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</si>
  <si>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</si>
  <si>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</si>
  <si>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</si>
  <si>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</si>
  <si>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</si>
  <si>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</si>
  <si>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</si>
  <si>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</si>
  <si>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</si>
  <si>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</si>
  <si>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</si>
  <si>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</si>
  <si>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</si>
  <si>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</si>
  <si>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</si>
  <si>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</si>
  <si>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</si>
  <si>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</si>
  <si>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</si>
  <si>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</si>
  <si>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</si>
  <si>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</si>
  <si>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</si>
  <si>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</si>
  <si>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</si>
  <si>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</si>
  <si>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</si>
  <si>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</si>
  <si>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</si>
  <si>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</si>
  <si>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</si>
  <si>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</si>
  <si>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</si>
  <si>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</si>
  <si>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</si>
  <si>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</si>
  <si>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</si>
  <si>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</si>
  <si>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</si>
  <si>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</si>
  <si>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</si>
  <si>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</si>
  <si>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</si>
  <si>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</si>
  <si>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</si>
  <si>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</si>
  <si>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</si>
  <si>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</si>
  <si>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</si>
  <si>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</si>
  <si>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</si>
  <si>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</si>
  <si>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</si>
  <si>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</si>
  <si>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</si>
  <si>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</si>
  <si>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</si>
  <si>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</si>
  <si>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</si>
  <si>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</si>
  <si>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</si>
  <si>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</si>
  <si>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</si>
  <si>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</si>
  <si>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</si>
  <si>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</si>
  <si>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</si>
  <si>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</si>
  <si>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</si>
  <si>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</si>
  <si>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</si>
  <si>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</si>
  <si>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</si>
  <si>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</si>
  <si>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</si>
  <si>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</si>
  <si>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</si>
  <si>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</si>
  <si>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</si>
  <si>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</si>
  <si>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</si>
  <si>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</si>
  <si>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</si>
  <si>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</si>
  <si>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</si>
  <si>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</si>
  <si>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</si>
  <si>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</si>
  <si>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</si>
  <si>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</si>
  <si>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</si>
  <si>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</si>
  <si>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</si>
  <si>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</si>
  <si>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</si>
  <si>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</si>
  <si>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</si>
  <si>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</si>
  <si>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</si>
  <si>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</si>
  <si>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</si>
  <si>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</si>
  <si>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</si>
  <si>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</si>
  <si>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</si>
  <si>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</si>
  <si>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</si>
  <si>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</si>
  <si>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</si>
  <si>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</si>
  <si>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</si>
  <si>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</si>
  <si>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</si>
  <si>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</si>
  <si>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</si>
  <si>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</si>
  <si>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</si>
  <si>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</si>
  <si>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</si>
  <si>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</si>
  <si>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</si>
  <si>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</si>
  <si>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</si>
  <si>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</si>
  <si>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</si>
  <si>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</si>
  <si>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</si>
  <si>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</si>
  <si>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</si>
  <si>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</si>
  <si>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</si>
  <si>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</si>
  <si>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</si>
  <si>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</si>
  <si>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</si>
  <si>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</si>
  <si>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</si>
  <si>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</si>
  <si>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</si>
  <si>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</si>
  <si>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</si>
  <si>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</si>
  <si>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</si>
  <si>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</si>
  <si>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</si>
  <si>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</si>
  <si>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</si>
  <si>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</si>
  <si>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</si>
  <si>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</si>
  <si>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</si>
  <si>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</si>
  <si>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</si>
  <si>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</si>
  <si>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</si>
  <si>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</si>
  <si>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</si>
  <si>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</si>
  <si>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</si>
  <si>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</si>
  <si>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</si>
  <si>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</si>
  <si>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</si>
  <si>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</si>
  <si>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</si>
  <si>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</si>
  <si>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</si>
  <si>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</si>
  <si>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</si>
  <si>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</si>
  <si>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</si>
  <si>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</si>
  <si>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</si>
  <si>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</si>
  <si>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</si>
  <si>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</si>
  <si>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</si>
  <si>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</si>
  <si>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</si>
  <si>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</si>
  <si>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</si>
  <si>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</si>
  <si>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</si>
  <si>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</si>
  <si>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</si>
  <si>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</si>
  <si>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</si>
  <si>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</si>
  <si>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</si>
  <si>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</si>
  <si>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</si>
  <si>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</si>
  <si>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</si>
  <si>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</si>
  <si>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</si>
  <si>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</si>
  <si>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</si>
  <si>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</si>
  <si>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</si>
  <si>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</si>
  <si>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</si>
  <si>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</si>
  <si>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</si>
  <si>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</si>
  <si>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</si>
  <si>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</si>
  <si>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</si>
  <si>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</si>
  <si>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</si>
  <si>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</si>
  <si>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</si>
  <si>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</si>
  <si>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</si>
  <si>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</si>
  <si>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</si>
  <si>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</si>
  <si>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</si>
  <si>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</si>
  <si>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</si>
  <si>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</si>
  <si>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</si>
  <si>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</si>
  <si>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</si>
  <si>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</si>
  <si>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</si>
  <si>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</si>
  <si>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</si>
  <si>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</si>
  <si>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</si>
  <si>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</si>
  <si>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</si>
  <si>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</si>
  <si>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</si>
  <si>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</si>
  <si>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</si>
  <si>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</si>
  <si>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</si>
  <si>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</si>
  <si>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</si>
  <si>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</si>
  <si>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</si>
  <si>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</si>
  <si>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</si>
  <si>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</si>
  <si>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</si>
  <si>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</si>
  <si>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</si>
  <si>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</si>
  <si>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</si>
  <si>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</si>
  <si>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</si>
  <si>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</si>
  <si>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</si>
  <si>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</si>
  <si>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</si>
  <si>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</si>
  <si>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</si>
  <si>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</si>
  <si>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</si>
  <si>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</si>
  <si>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</si>
  <si>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</si>
  <si>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</si>
  <si>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</si>
  <si>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</si>
  <si>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</si>
  <si>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</si>
  <si>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</si>
  <si>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</si>
  <si>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</si>
  <si>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</si>
  <si>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</si>
  <si>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</si>
  <si>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</si>
  <si>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</si>
  <si>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</si>
  <si>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</si>
  <si>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</si>
  <si>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</si>
  <si>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</si>
  <si>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</si>
  <si>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</si>
  <si>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</si>
  <si>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</si>
  <si>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</si>
  <si>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</si>
  <si>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</si>
  <si>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</si>
  <si>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</si>
  <si>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</si>
  <si>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</si>
  <si>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</si>
  <si>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</si>
  <si>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</si>
  <si>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</si>
  <si>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</si>
  <si>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</si>
  <si>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</si>
  <si>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</si>
  <si>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</si>
  <si>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</si>
  <si>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</si>
  <si>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</si>
  <si>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</si>
  <si>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</si>
  <si>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</si>
  <si>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</si>
  <si>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</si>
  <si>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</si>
  <si>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</si>
  <si>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</si>
  <si>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</si>
  <si>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</si>
  <si>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</si>
  <si>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</si>
  <si>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</si>
  <si>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</si>
  <si>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</si>
  <si>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</si>
  <si>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</si>
  <si>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</si>
  <si>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</si>
  <si>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</si>
  <si>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</si>
  <si>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</si>
  <si>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</si>
  <si>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</si>
  <si>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</si>
  <si>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</si>
  <si>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</si>
  <si>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</si>
  <si>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</si>
  <si>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</si>
  <si>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</si>
  <si>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</si>
  <si>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</si>
  <si>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</si>
  <si>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</si>
  <si>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</si>
  <si>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</si>
  <si>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</si>
  <si>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</si>
  <si>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</si>
  <si>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</si>
  <si>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</si>
  <si>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</si>
  <si>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</si>
  <si>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</si>
  <si>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</si>
  <si>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</si>
  <si>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</si>
  <si>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</si>
  <si>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</si>
  <si>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</si>
  <si>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</si>
  <si>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</si>
  <si>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</si>
  <si>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</si>
  <si>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</si>
  <si>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</si>
  <si>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</si>
  <si>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</si>
  <si>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</si>
  <si>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</si>
  <si>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</si>
  <si>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</si>
  <si>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</si>
  <si>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</si>
  <si>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</si>
  <si>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</si>
  <si>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</si>
  <si>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</si>
  <si>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</si>
  <si>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</si>
  <si>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</si>
  <si>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</si>
  <si>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</si>
  <si>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</si>
  <si>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</si>
  <si>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</si>
  <si>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</si>
  <si>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</si>
  <si>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</si>
  <si>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</si>
  <si>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</si>
  <si>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</si>
  <si>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</si>
  <si>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</si>
  <si>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</si>
  <si>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</si>
  <si>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</si>
  <si>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</si>
  <si>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</si>
  <si>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</si>
  <si>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</si>
  <si>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</si>
  <si>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</si>
  <si>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</si>
  <si>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</si>
  <si>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</si>
  <si>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</si>
  <si>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</si>
  <si>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</si>
  <si>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</si>
  <si>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</si>
  <si>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</si>
  <si>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</si>
  <si>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</si>
  <si>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</si>
  <si>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</si>
  <si>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</si>
  <si>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</si>
  <si>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</si>
  <si>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</si>
  <si>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</si>
  <si>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</si>
  <si>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</si>
  <si>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</si>
  <si>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</si>
  <si>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</si>
  <si>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</si>
  <si>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</si>
  <si>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</si>
  <si>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</si>
  <si>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</si>
  <si>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</si>
  <si>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</si>
  <si>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</si>
  <si>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</si>
  <si>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</si>
  <si>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</si>
  <si>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</si>
  <si>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</si>
  <si>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</si>
  <si>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</si>
  <si>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</si>
  <si>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</si>
  <si>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</si>
  <si>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</si>
  <si>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</si>
  <si>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</si>
  <si>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</si>
  <si>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</si>
  <si>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</si>
  <si>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</si>
  <si>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</si>
  <si>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</si>
  <si>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</si>
  <si>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</si>
  <si>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</si>
  <si>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</si>
  <si>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</si>
  <si>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</si>
  <si>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</si>
  <si>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</si>
  <si>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</si>
  <si>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</si>
  <si>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</si>
  <si>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</si>
  <si>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</si>
  <si>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</si>
  <si>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</si>
  <si>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</si>
  <si>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</si>
  <si>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</si>
  <si>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</si>
  <si>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</si>
  <si>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</si>
  <si>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</si>
  <si>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</si>
  <si>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</si>
  <si>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</si>
  <si>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</si>
  <si>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</si>
  <si>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</si>
  <si>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</si>
  <si>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</si>
  <si>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</si>
  <si>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</si>
  <si>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</si>
  <si>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</si>
  <si>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</si>
  <si>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</si>
  <si>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</si>
  <si>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</si>
  <si>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</si>
  <si>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</si>
  <si>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</si>
  <si>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</si>
  <si>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</si>
  <si>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</si>
  <si>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</si>
  <si>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</si>
  <si>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</si>
  <si>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</si>
  <si>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</si>
  <si>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</si>
  <si>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</si>
  <si>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</si>
  <si>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</si>
  <si>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</si>
  <si>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</si>
  <si>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</si>
  <si>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</si>
  <si>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</si>
  <si>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</si>
  <si>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</si>
  <si>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</si>
  <si>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</si>
  <si>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</si>
  <si>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</si>
  <si>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</si>
  <si>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</si>
  <si>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</si>
  <si>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</si>
  <si>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</si>
  <si>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</si>
  <si>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</si>
  <si>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</si>
  <si>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</si>
  <si>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</si>
  <si>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</si>
  <si>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</si>
  <si>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</si>
  <si>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</si>
  <si>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</si>
  <si>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</si>
  <si>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</si>
  <si>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</si>
  <si>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</si>
  <si>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</si>
  <si>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</si>
  <si>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</si>
  <si>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</si>
  <si>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</si>
  <si>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</si>
  <si>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</si>
  <si>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</si>
  <si>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</si>
  <si>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</si>
  <si>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</si>
  <si>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</si>
  <si>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</si>
  <si>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</si>
  <si>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</si>
  <si>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</si>
  <si>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</si>
  <si>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</si>
  <si>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</si>
  <si>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</si>
  <si>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</si>
  <si>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</si>
  <si>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</si>
  <si>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</si>
  <si>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</si>
  <si>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</si>
  <si>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</si>
  <si>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</si>
  <si>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</si>
  <si>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</si>
  <si>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</si>
  <si>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</si>
  <si>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</si>
  <si>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</si>
  <si>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</si>
  <si>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</si>
  <si>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</si>
  <si>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</si>
  <si>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</si>
  <si>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</si>
  <si>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</si>
  <si>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</si>
  <si>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</si>
  <si>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</si>
  <si>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</si>
  <si>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</si>
  <si>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</si>
  <si>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</si>
  <si>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</si>
  <si>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</si>
  <si>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</si>
  <si>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</si>
  <si>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</si>
  <si>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</si>
  <si>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</si>
  <si>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</si>
  <si>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</si>
  <si>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</si>
  <si>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</si>
  <si>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</si>
  <si>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</si>
  <si>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</si>
  <si>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</si>
  <si>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</si>
  <si>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</si>
  <si>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</si>
  <si>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</si>
  <si>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</si>
  <si>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</si>
  <si>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</si>
  <si>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</si>
  <si>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</si>
  <si>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</si>
  <si>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</si>
  <si>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</si>
  <si>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</si>
  <si>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</si>
  <si>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</si>
  <si>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</si>
  <si>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</si>
  <si>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</si>
  <si>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</si>
  <si>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</si>
  <si>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</si>
  <si>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</si>
  <si>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</si>
  <si>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</si>
  <si>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</si>
  <si>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</si>
  <si>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</si>
  <si>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</si>
  <si>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</si>
  <si>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</si>
  <si>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</si>
  <si>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</si>
  <si>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</si>
  <si>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</si>
  <si>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</si>
  <si>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</si>
  <si>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</si>
  <si>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</si>
  <si>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</si>
  <si>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</si>
  <si>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</si>
  <si>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</si>
  <si>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</si>
  <si>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</si>
  <si>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</si>
  <si>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</si>
  <si>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</si>
  <si>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</si>
  <si>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</si>
  <si>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</si>
  <si>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</si>
  <si>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</si>
  <si>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</si>
  <si>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</si>
  <si>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</si>
  <si>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</si>
  <si>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</si>
  <si>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</si>
  <si>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</si>
  <si>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</si>
  <si>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</si>
  <si>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</si>
  <si>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</si>
  <si>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</si>
  <si>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</si>
  <si>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</si>
  <si>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</si>
  <si>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</si>
  <si>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</si>
  <si>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</si>
  <si>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</si>
  <si>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</si>
  <si>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</si>
  <si>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</si>
  <si>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</si>
  <si>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</si>
  <si>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</si>
  <si>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</si>
  <si>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</si>
  <si>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</si>
  <si>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</si>
  <si>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</si>
  <si>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</si>
  <si>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</si>
  <si>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</si>
  <si>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</si>
  <si>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</si>
  <si>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</si>
  <si>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</si>
  <si>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</si>
  <si>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</si>
  <si>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</si>
  <si>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</si>
  <si>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</si>
  <si>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</si>
  <si>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</si>
  <si>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</si>
  <si>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</si>
  <si>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</si>
  <si>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</si>
  <si>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</si>
  <si>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</si>
  <si>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</si>
  <si>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</si>
  <si>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</si>
  <si>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</si>
  <si>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</si>
  <si>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</si>
  <si>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</si>
  <si>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</si>
  <si>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</si>
  <si>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</si>
  <si>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</si>
  <si>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</si>
  <si>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</si>
  <si>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</si>
  <si>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</si>
  <si>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</si>
  <si>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</si>
  <si>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</si>
  <si>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</si>
  <si>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</si>
  <si>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</si>
  <si>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</si>
  <si>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</si>
  <si>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</si>
  <si>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</si>
  <si>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</si>
  <si>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</si>
  <si>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</si>
  <si>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</si>
  <si>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</si>
  <si>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</si>
  <si>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</si>
  <si>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</si>
  <si>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</si>
  <si>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</si>
  <si>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</si>
  <si>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</si>
  <si>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</si>
  <si>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</si>
  <si>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</si>
  <si>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</si>
  <si>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</si>
  <si>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</si>
  <si>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</si>
  <si>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</si>
  <si>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</si>
  <si>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</si>
  <si>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</si>
  <si>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</si>
  <si>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</si>
  <si>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</si>
  <si>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</si>
  <si>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</si>
  <si>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</si>
  <si>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</si>
  <si>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</si>
  <si>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</si>
  <si>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</si>
  <si>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</si>
  <si>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</si>
  <si>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</si>
  <si>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</si>
  <si>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</si>
  <si>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</si>
  <si>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</si>
  <si>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</si>
  <si>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</si>
  <si>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</si>
  <si>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</si>
  <si>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</si>
  <si>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</si>
  <si>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</si>
  <si>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</si>
  <si>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</si>
  <si>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</si>
  <si>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</si>
  <si>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</si>
  <si>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</si>
  <si>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</si>
  <si>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</si>
  <si>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</si>
  <si>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</si>
  <si>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</si>
  <si>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</si>
  <si>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</si>
  <si>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</si>
  <si>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</si>
  <si>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</si>
  <si>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</si>
  <si>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</si>
  <si>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</si>
  <si>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</si>
  <si>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</si>
  <si>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</si>
  <si>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</si>
  <si>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</si>
  <si>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</si>
  <si>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</si>
  <si>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</si>
  <si>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</si>
  <si>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</si>
  <si>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</si>
  <si>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</si>
  <si>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</si>
  <si>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</si>
  <si>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</si>
  <si>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</si>
  <si>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</si>
  <si>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</si>
  <si>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</si>
  <si>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</si>
  <si>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</si>
  <si>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</si>
  <si>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</si>
  <si>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</si>
  <si>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</si>
  <si>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</si>
  <si>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</si>
  <si>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</si>
  <si>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</si>
  <si>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</si>
  <si>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</si>
  <si>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</si>
  <si>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</si>
  <si>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</si>
  <si>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</si>
  <si>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</si>
  <si>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</si>
  <si>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</si>
  <si>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</si>
  <si>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</si>
  <si>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</si>
  <si>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</si>
  <si>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</si>
  <si>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</si>
  <si>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</si>
  <si>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</si>
  <si>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</si>
  <si>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</si>
  <si>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</si>
  <si>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</si>
  <si>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</si>
  <si>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</si>
  <si>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</si>
  <si>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</si>
  <si>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</si>
  <si>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</si>
  <si>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</si>
  <si>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</si>
  <si>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</si>
  <si>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</si>
  <si>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</si>
  <si>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</si>
  <si>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</si>
  <si>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</si>
  <si>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</si>
  <si>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</si>
  <si>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</si>
  <si>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</si>
  <si>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</si>
  <si>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</si>
  <si>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</si>
  <si>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</si>
  <si>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</si>
  <si>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</si>
  <si>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</si>
  <si>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</si>
  <si>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</si>
  <si>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</si>
  <si>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</si>
  <si>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</si>
  <si>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</si>
  <si>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</si>
  <si>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</si>
  <si>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</si>
  <si>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</si>
  <si>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</si>
  <si>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</si>
  <si>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</si>
  <si>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</si>
  <si>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</si>
  <si>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</si>
  <si>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</si>
  <si>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</si>
  <si>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</si>
  <si>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</si>
  <si>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</si>
  <si>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</si>
  <si>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</si>
  <si>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</si>
  <si>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</si>
  <si>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</si>
  <si>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</si>
  <si>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</si>
  <si>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</si>
  <si>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</si>
  <si>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</si>
  <si>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</si>
  <si>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</si>
  <si>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</si>
  <si>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</si>
  <si>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</si>
  <si>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</si>
  <si>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</si>
  <si>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</si>
  <si>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</si>
  <si>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</si>
  <si>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</si>
  <si>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</si>
  <si>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</si>
  <si>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</si>
  <si>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</si>
  <si>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</si>
  <si>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</si>
  <si>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</si>
  <si>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</si>
  <si>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</si>
  <si>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</si>
  <si>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</si>
  <si>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</si>
  <si>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</si>
  <si>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</si>
  <si>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</si>
  <si>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</si>
  <si>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</si>
  <si>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</si>
  <si>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</si>
  <si>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</si>
  <si>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</si>
  <si>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</si>
  <si>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</si>
  <si>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</si>
  <si>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</si>
  <si>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</si>
  <si>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</si>
  <si>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</si>
  <si>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</si>
  <si>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</si>
  <si>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</si>
  <si>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</si>
  <si>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</si>
  <si>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</si>
  <si>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</si>
  <si>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</si>
  <si>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</si>
  <si>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</si>
  <si>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</si>
  <si>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</si>
  <si>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</si>
  <si>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</si>
  <si>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</si>
  <si>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</si>
  <si>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</si>
  <si>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</si>
  <si>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</si>
  <si>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</si>
  <si>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</si>
  <si>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</si>
  <si>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</si>
  <si>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</si>
  <si>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</si>
  <si>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</si>
  <si>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</si>
  <si>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</si>
  <si>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</si>
  <si>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</si>
  <si>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</si>
  <si>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</si>
  <si>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</si>
  <si>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</si>
  <si>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</si>
  <si>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</si>
  <si>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</si>
  <si>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</si>
  <si>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</si>
  <si>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</si>
  <si>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</si>
  <si>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</si>
  <si>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</si>
  <si>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</si>
  <si>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</si>
  <si>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</si>
  <si>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</si>
  <si>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</si>
  <si>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</si>
  <si>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</si>
  <si>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</si>
  <si>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</si>
  <si>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</si>
  <si>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</si>
  <si>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</si>
  <si>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</si>
  <si>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</si>
  <si>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</si>
  <si>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</si>
  <si>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</si>
  <si>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</si>
  <si>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</si>
  <si>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</si>
  <si>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</si>
  <si>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</si>
  <si>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</si>
  <si>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</si>
  <si>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</si>
  <si>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</si>
  <si>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</si>
  <si>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</si>
  <si>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</si>
  <si>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</si>
  <si>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</si>
  <si>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</si>
  <si>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</si>
  <si>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</si>
  <si>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</si>
  <si>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</si>
  <si>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</si>
  <si>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</si>
  <si>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</si>
  <si>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</si>
  <si>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</si>
  <si>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</si>
  <si>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</si>
  <si>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</si>
  <si>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</si>
  <si>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</si>
  <si>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</si>
  <si>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</si>
  <si>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</si>
  <si>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</si>
  <si>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</si>
  <si>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</si>
  <si>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</si>
  <si>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</si>
  <si>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</si>
  <si>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</si>
  <si>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</si>
  <si>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</si>
  <si>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</si>
  <si>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</si>
  <si>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</si>
  <si>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</si>
  <si>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</si>
  <si>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</si>
  <si>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</si>
  <si>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</si>
  <si>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</si>
  <si>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</si>
  <si>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</si>
  <si>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</si>
  <si>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</si>
  <si>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</si>
  <si>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</si>
  <si>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</si>
  <si>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</si>
  <si>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</si>
  <si>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</si>
  <si>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</si>
  <si>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</si>
  <si>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</si>
  <si>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</si>
  <si>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</si>
  <si>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</si>
  <si>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</si>
  <si>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</si>
  <si>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</si>
  <si>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</si>
  <si>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</si>
  <si>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</si>
  <si>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</si>
  <si>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</si>
  <si>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</si>
  <si>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</si>
  <si>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</si>
  <si>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</si>
  <si>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</si>
  <si>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</si>
  <si>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</si>
  <si>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</si>
  <si>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</si>
  <si>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</si>
  <si>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</si>
  <si>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</si>
  <si>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</si>
  <si>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</si>
  <si>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</si>
  <si>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</si>
  <si>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</si>
  <si>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</si>
  <si>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</si>
  <si>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</si>
  <si>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</si>
  <si>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</si>
  <si>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</si>
  <si>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</si>
  <si>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</si>
  <si>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</si>
  <si>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</si>
  <si>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</si>
  <si>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</si>
  <si>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</si>
  <si>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</si>
  <si>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</si>
  <si>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</si>
  <si>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</si>
  <si>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</si>
  <si>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</si>
  <si>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</si>
  <si>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</si>
  <si>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</si>
  <si>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</si>
  <si>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</si>
  <si>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</si>
  <si>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</si>
  <si>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</si>
  <si>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</si>
  <si>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</si>
  <si>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</si>
  <si>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</si>
  <si>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</si>
  <si>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</si>
  <si>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</si>
  <si>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</si>
  <si>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</si>
  <si>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</si>
  <si>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</si>
  <si>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</si>
  <si>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</si>
  <si>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</si>
  <si>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</si>
  <si>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</si>
  <si>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</si>
  <si>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</si>
  <si>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</si>
  <si>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</si>
  <si>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</si>
  <si>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</si>
  <si>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</si>
  <si>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</si>
  <si>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</si>
  <si>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</si>
  <si>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</si>
  <si>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</si>
  <si>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</si>
  <si>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</si>
  <si>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</si>
  <si>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</si>
  <si>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</si>
  <si>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</si>
  <si>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</si>
  <si>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</si>
  <si>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</si>
  <si>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</si>
  <si>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</si>
  <si>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</si>
  <si>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</si>
  <si>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</si>
  <si>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</si>
  <si>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</si>
  <si>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</si>
  <si>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</si>
  <si>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</si>
  <si>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</si>
  <si>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</si>
  <si>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</si>
  <si>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</si>
  <si>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</si>
  <si>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</si>
  <si>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</si>
  <si>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</si>
  <si>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</si>
  <si>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</si>
  <si>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</si>
  <si>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</si>
  <si>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</si>
  <si>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</si>
  <si>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</si>
  <si>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</si>
  <si>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</si>
  <si>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</si>
  <si>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</si>
  <si>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</si>
  <si>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</si>
  <si>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</si>
  <si>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</si>
  <si>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</si>
  <si>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</si>
  <si>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</si>
  <si>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</si>
  <si>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</si>
  <si>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</si>
  <si>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</si>
  <si>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</si>
  <si>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</si>
  <si>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</si>
  <si>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</si>
  <si>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</si>
  <si>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</si>
  <si>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</si>
  <si>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</si>
  <si>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</si>
  <si>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</si>
  <si>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</si>
  <si>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</si>
  <si>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</si>
  <si>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</si>
  <si>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</si>
  <si>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</si>
  <si>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</si>
  <si>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</si>
  <si>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</si>
  <si>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</si>
  <si>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</si>
  <si>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</si>
  <si>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</si>
  <si>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</si>
  <si>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</si>
  <si>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</si>
  <si>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</si>
  <si>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</si>
  <si>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</si>
  <si>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</si>
  <si>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</si>
  <si>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</si>
  <si>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</si>
  <si>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</si>
  <si>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</si>
  <si>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</si>
  <si>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</si>
  <si>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</si>
  <si>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</si>
  <si>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</si>
  <si>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</si>
  <si>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</si>
  <si>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</si>
  <si>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</si>
  <si>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</si>
  <si>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</si>
  <si>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</si>
  <si>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</si>
  <si>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</si>
  <si>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</si>
  <si>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</si>
  <si>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</si>
  <si>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</si>
  <si>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</si>
  <si>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</si>
  <si>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</si>
  <si>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</si>
  <si>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</si>
  <si>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</si>
  <si>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</si>
  <si>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</si>
  <si>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</si>
  <si>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</si>
  <si>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</si>
  <si>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</si>
  <si>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</si>
  <si>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</si>
  <si>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</si>
  <si>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</si>
  <si>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</si>
  <si>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</si>
  <si>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</si>
  <si>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</si>
  <si>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</si>
  <si>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</si>
  <si>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</si>
  <si>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</si>
  <si>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</si>
  <si>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</si>
  <si>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</si>
  <si>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</si>
  <si>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</si>
  <si>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</si>
  <si>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</si>
  <si>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</si>
  <si>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</si>
  <si>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</si>
  <si>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</si>
  <si>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</si>
  <si>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</si>
  <si>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</si>
  <si>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</si>
  <si>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</si>
  <si>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</si>
  <si>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</si>
  <si>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</si>
  <si>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</si>
  <si>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</si>
  <si>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</si>
  <si>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</si>
  <si>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</si>
  <si>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</si>
  <si>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</si>
  <si>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</si>
  <si>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</si>
  <si>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</si>
  <si>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</si>
  <si>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</si>
  <si>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</si>
  <si>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</si>
  <si>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</si>
  <si>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</si>
  <si>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</si>
  <si>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</si>
  <si>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</si>
  <si>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</si>
  <si>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</si>
  <si>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</si>
  <si>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</si>
  <si>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</si>
  <si>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</si>
  <si>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</si>
  <si>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</si>
  <si>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</si>
  <si>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</si>
  <si>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</si>
  <si>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</si>
  <si>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</si>
  <si>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</si>
  <si>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</si>
  <si>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</si>
  <si>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</si>
  <si>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</si>
  <si>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</si>
  <si>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</si>
  <si>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</si>
  <si>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</si>
  <si>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</si>
  <si>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</si>
  <si>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</si>
  <si>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</si>
  <si>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</si>
  <si>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</si>
  <si>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</si>
  <si>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</si>
  <si>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</si>
  <si>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</si>
  <si>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</si>
  <si>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</si>
  <si>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</si>
  <si>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</si>
  <si>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</si>
  <si>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</si>
  <si>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</si>
  <si>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</si>
  <si>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</si>
  <si>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</si>
  <si>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</si>
  <si>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</si>
  <si>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</si>
  <si>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</si>
  <si>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</si>
  <si>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</si>
  <si>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</si>
  <si>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</si>
  <si>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</si>
  <si>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</si>
  <si>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</si>
  <si>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</si>
  <si>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</si>
  <si>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</si>
  <si>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</si>
  <si>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</si>
  <si>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</si>
  <si>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</si>
  <si>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</si>
  <si>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</si>
  <si>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</si>
  <si>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</si>
  <si>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</si>
  <si>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</si>
  <si>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</si>
  <si>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</si>
  <si>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</si>
  <si>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</si>
  <si>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</si>
  <si>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</si>
  <si>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</si>
  <si>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</si>
  <si>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</si>
  <si>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</si>
  <si>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</si>
  <si>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</si>
  <si>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</si>
  <si>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</si>
  <si>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</si>
  <si>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</si>
  <si>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</si>
  <si>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</si>
  <si>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</si>
  <si>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</si>
  <si>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</si>
  <si>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</si>
  <si>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</si>
  <si>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</si>
  <si>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</si>
  <si>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</si>
  <si>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</si>
  <si>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</si>
  <si>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</si>
  <si>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</si>
  <si>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</si>
  <si>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</si>
  <si>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</si>
  <si>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</si>
  <si>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</si>
  <si>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</si>
  <si>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</si>
  <si>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</si>
  <si>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</si>
  <si>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</si>
  <si>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</si>
  <si>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</si>
  <si>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</si>
  <si>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</si>
  <si>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</si>
  <si>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</si>
  <si>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</si>
  <si>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</si>
  <si>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</si>
  <si>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</si>
  <si>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</si>
  <si>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</si>
  <si>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</si>
  <si>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</si>
  <si>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</si>
  <si>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</si>
  <si>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</si>
  <si>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</si>
  <si>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</si>
  <si>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</si>
  <si>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</si>
  <si>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</si>
  <si>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</si>
  <si>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</si>
  <si>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</si>
  <si>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</si>
  <si>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</si>
  <si>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</si>
  <si>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</si>
  <si>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</si>
  <si>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</si>
  <si>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</si>
  <si>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</si>
  <si>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</si>
  <si>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</si>
  <si>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</si>
  <si>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</si>
  <si>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</si>
  <si>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</si>
  <si>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</si>
  <si>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</si>
  <si>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</si>
  <si>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</si>
  <si>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</si>
  <si>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</si>
  <si>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</si>
  <si>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</si>
  <si>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</si>
  <si>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</si>
  <si>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</si>
  <si>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</si>
  <si>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</si>
  <si>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</si>
  <si>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</si>
  <si>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</si>
  <si>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</si>
  <si>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</si>
  <si>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</si>
  <si>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</si>
  <si>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</si>
  <si>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</si>
  <si>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</si>
  <si>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</si>
  <si>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</si>
  <si>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</si>
  <si>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</si>
  <si>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</si>
  <si>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</si>
  <si>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</si>
  <si>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</si>
  <si>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</si>
  <si>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</si>
  <si>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</si>
  <si>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</si>
  <si>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</si>
  <si>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</si>
  <si>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</si>
  <si>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</si>
  <si>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</si>
  <si>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</si>
  <si>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</si>
  <si>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</si>
  <si>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</si>
  <si>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</si>
  <si>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</si>
  <si>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</si>
  <si>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</si>
  <si>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</si>
  <si>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</si>
  <si>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</si>
  <si>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</si>
  <si>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</si>
  <si>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</si>
  <si>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</si>
  <si>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</si>
  <si>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</si>
  <si>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</si>
  <si>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</si>
  <si>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</si>
  <si>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</si>
  <si>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</si>
  <si>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</si>
  <si>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</si>
  <si>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</si>
  <si>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</si>
  <si>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</si>
  <si>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</si>
  <si>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</si>
  <si>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</si>
  <si>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</si>
  <si>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</si>
  <si>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</si>
  <si>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</si>
  <si>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</si>
  <si>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</si>
  <si>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</si>
  <si>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</si>
  <si>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</si>
  <si>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</si>
  <si>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</si>
  <si>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</si>
  <si>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</si>
  <si>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</si>
  <si>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</si>
  <si>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</si>
  <si>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</si>
  <si>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</si>
  <si>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</si>
  <si>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</si>
  <si>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</si>
  <si>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</si>
  <si>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</si>
  <si>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</si>
  <si>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</si>
  <si>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</si>
  <si>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</si>
  <si>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</si>
  <si>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</si>
  <si>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</si>
  <si>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</si>
  <si>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</si>
  <si>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</si>
  <si>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</si>
  <si>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</si>
  <si>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</si>
  <si>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</si>
  <si>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</si>
  <si>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</si>
  <si>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</si>
  <si>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</si>
  <si>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</si>
  <si>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</si>
  <si>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</si>
  <si>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</si>
  <si>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</si>
  <si>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</si>
  <si>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</si>
  <si>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</si>
  <si>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</si>
  <si>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</si>
  <si>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</si>
  <si>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</si>
  <si>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</si>
  <si>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</si>
  <si>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</si>
  <si>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</si>
  <si>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</si>
  <si>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</si>
  <si>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</si>
  <si>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</si>
  <si>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</si>
  <si>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</si>
  <si>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</si>
  <si>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</si>
  <si>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</si>
  <si>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</si>
  <si>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</si>
  <si>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</si>
  <si>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</si>
  <si>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</si>
  <si>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</si>
  <si>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</si>
  <si>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</si>
  <si>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</si>
  <si>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</si>
  <si>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</si>
  <si>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</si>
  <si>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</si>
  <si>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</si>
  <si>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</si>
  <si>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</si>
  <si>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</si>
  <si>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</si>
  <si>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</si>
  <si>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</si>
  <si>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</si>
  <si>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</si>
  <si>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</si>
  <si>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</si>
  <si>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</si>
  <si>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</si>
  <si>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</si>
  <si>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</si>
  <si>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</si>
  <si>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</si>
  <si>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</si>
  <si>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</si>
  <si>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</si>
  <si>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</si>
  <si>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</si>
  <si>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</si>
  <si>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</si>
  <si>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</si>
  <si>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</si>
  <si>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</si>
  <si>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</si>
  <si>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</si>
  <si>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</si>
  <si>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</si>
  <si>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</si>
  <si>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</si>
  <si>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</si>
  <si>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</si>
  <si>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</si>
  <si>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</si>
  <si>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</si>
  <si>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</si>
  <si>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</si>
  <si>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</si>
  <si>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</si>
  <si>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</si>
  <si>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</si>
  <si>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</si>
  <si>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</si>
  <si>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</si>
  <si>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</si>
  <si>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</si>
  <si>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</si>
  <si>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</si>
  <si>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</si>
  <si>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</si>
  <si>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</si>
  <si>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</si>
  <si>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</si>
  <si>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</si>
  <si>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</si>
  <si>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</si>
  <si>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</si>
  <si>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</si>
  <si>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</si>
  <si>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</si>
  <si>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</si>
  <si>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</si>
  <si>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</si>
  <si>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</si>
  <si>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</si>
  <si>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</si>
  <si>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</si>
  <si>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</si>
  <si>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</si>
  <si>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</si>
  <si>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</si>
  <si>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</si>
  <si>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</si>
  <si>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</si>
  <si>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</si>
  <si>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</si>
  <si>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</si>
  <si>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</si>
  <si>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</si>
  <si>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</si>
  <si>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</si>
  <si>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</si>
  <si>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</si>
  <si>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</si>
  <si>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</si>
  <si>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</si>
  <si>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</si>
  <si>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</si>
  <si>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</si>
  <si>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</si>
  <si>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</si>
  <si>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</si>
  <si>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</si>
  <si>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</si>
  <si>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</si>
  <si>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</si>
  <si>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</si>
  <si>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</si>
  <si>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</si>
  <si>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</si>
  <si>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</si>
  <si>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</si>
  <si>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</si>
  <si>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</si>
  <si>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</si>
  <si>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</si>
  <si>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</si>
  <si>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</si>
  <si>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</si>
  <si>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</si>
  <si>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</si>
  <si>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</si>
  <si>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</si>
  <si>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</si>
  <si>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</si>
  <si>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</si>
  <si>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</si>
  <si>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</si>
  <si>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</si>
  <si>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</si>
  <si>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</si>
  <si>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</si>
  <si>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</si>
  <si>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</si>
  <si>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</si>
  <si>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</si>
  <si>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</si>
  <si>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</si>
  <si>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</si>
  <si>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</si>
  <si>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</si>
  <si>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</si>
  <si>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</si>
  <si>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</si>
  <si>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</si>
  <si>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</si>
  <si>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</si>
  <si>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</si>
  <si>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</si>
  <si>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</si>
  <si>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</si>
  <si>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</si>
  <si>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</si>
  <si>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</si>
  <si>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</si>
  <si>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</si>
  <si>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</si>
  <si>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</si>
  <si>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</si>
  <si>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</si>
  <si>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</si>
  <si>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</si>
  <si>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</si>
  <si>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</si>
  <si>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</si>
  <si>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</si>
  <si>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</si>
  <si>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</si>
  <si>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</si>
  <si>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</si>
  <si>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</si>
  <si>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</si>
  <si>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</si>
  <si>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</si>
  <si>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</si>
  <si>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</si>
  <si>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</si>
  <si>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</si>
  <si>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</si>
  <si>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</si>
  <si>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</si>
  <si>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</si>
  <si>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</si>
  <si>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</si>
  <si>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</si>
  <si>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</si>
  <si>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</si>
  <si>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</si>
  <si>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</si>
  <si>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</si>
  <si>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</si>
  <si>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</si>
  <si>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</si>
  <si>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</si>
  <si>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</si>
  <si>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</si>
  <si>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</si>
  <si>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</si>
  <si>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</si>
  <si>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</si>
  <si>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</si>
  <si>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</si>
  <si>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</si>
  <si>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</si>
  <si>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</si>
  <si>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</si>
  <si>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</si>
  <si>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</si>
  <si>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</si>
  <si>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</si>
  <si>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</si>
  <si>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</si>
  <si>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</si>
  <si>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</si>
  <si>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</si>
  <si>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</si>
  <si>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</si>
  <si>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</si>
  <si>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</si>
  <si>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</si>
  <si>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</si>
  <si>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</si>
  <si>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</si>
  <si>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</si>
  <si>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</si>
  <si>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</si>
  <si>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</si>
  <si>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</si>
  <si>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</si>
  <si>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</si>
  <si>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</si>
  <si>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</si>
  <si>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</si>
  <si>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</si>
  <si>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</si>
  <si>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</si>
  <si>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</si>
  <si>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</si>
  <si>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</si>
  <si>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</si>
  <si>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</si>
  <si>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</si>
  <si>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</si>
  <si>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</si>
  <si>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</si>
  <si>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</si>
  <si>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</si>
  <si>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</si>
  <si>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</si>
  <si>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</si>
  <si>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</si>
  <si>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</si>
  <si>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</si>
  <si>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</si>
  <si>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</si>
  <si>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</si>
  <si>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</si>
  <si>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</si>
  <si>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</si>
  <si>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</si>
  <si>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</si>
  <si>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</si>
  <si>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</si>
  <si>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</si>
  <si>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</si>
  <si>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</si>
  <si>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</si>
  <si>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</si>
  <si>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</si>
  <si>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</si>
  <si>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</si>
  <si>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</si>
  <si>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</si>
  <si>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</si>
  <si>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</si>
  <si>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</si>
  <si>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</si>
  <si>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</si>
  <si>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</si>
  <si>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</si>
  <si>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</si>
  <si>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</si>
  <si>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</si>
  <si>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</si>
  <si>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</si>
  <si>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</si>
  <si>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</si>
  <si>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</si>
  <si>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</si>
  <si>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</si>
  <si>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</si>
  <si>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</si>
  <si>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</si>
  <si>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</si>
  <si>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</si>
  <si>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</si>
  <si>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</si>
  <si>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</si>
  <si>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</si>
  <si>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</si>
  <si>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</si>
  <si>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</si>
  <si>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</si>
  <si>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</si>
  <si>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</si>
  <si>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</si>
  <si>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</si>
  <si>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</si>
  <si>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</si>
  <si>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</si>
  <si>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</si>
  <si>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</si>
  <si>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</si>
  <si>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</si>
  <si>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</si>
  <si>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</si>
  <si>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</si>
  <si>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</si>
  <si>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</si>
  <si>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</si>
  <si>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</si>
  <si>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</si>
  <si>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</si>
  <si>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</si>
  <si>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</si>
  <si>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</si>
  <si>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</si>
  <si>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</si>
  <si>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</si>
  <si>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</si>
  <si>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</si>
  <si>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</si>
  <si>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</si>
  <si>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</si>
  <si>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</si>
  <si>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</si>
  <si>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</si>
  <si>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</si>
  <si>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</si>
  <si>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</si>
  <si>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</si>
  <si>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</si>
  <si>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</si>
  <si>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</si>
  <si>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</si>
  <si>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</si>
  <si>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</si>
  <si>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</si>
  <si>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</si>
  <si>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</si>
  <si>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</si>
  <si>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</si>
  <si>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</si>
  <si>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</si>
  <si>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</si>
  <si>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</si>
  <si>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</si>
  <si>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</si>
  <si>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</si>
  <si>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</si>
  <si>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</si>
  <si>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</si>
  <si>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</si>
  <si>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</si>
  <si>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</si>
  <si>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</si>
  <si>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</si>
  <si>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</si>
  <si>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</si>
  <si>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</si>
  <si>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</si>
  <si>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</si>
  <si>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</si>
  <si>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</si>
  <si>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</si>
  <si>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</si>
  <si>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</si>
  <si>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</si>
  <si>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</si>
  <si>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</si>
  <si>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</si>
  <si>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</si>
  <si>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</si>
  <si>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</si>
  <si>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</si>
  <si>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</si>
  <si>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</si>
  <si>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</si>
  <si>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</si>
  <si>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</si>
  <si>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</si>
  <si>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</si>
  <si>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</si>
  <si>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</si>
  <si>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</si>
  <si>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</si>
  <si>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</si>
  <si>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</si>
  <si>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</si>
  <si>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</si>
  <si>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</si>
  <si>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</si>
  <si>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</si>
  <si>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</si>
  <si>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</si>
  <si>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</si>
  <si>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</si>
  <si>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</si>
  <si>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</si>
  <si>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</si>
  <si>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</si>
  <si>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</si>
  <si>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</si>
  <si>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</si>
  <si>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</si>
  <si>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</si>
  <si>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</si>
  <si>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</si>
  <si>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</si>
  <si>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</si>
  <si>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</si>
  <si>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</si>
  <si>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</si>
  <si>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</si>
  <si>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</si>
  <si>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</si>
  <si>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</si>
  <si>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</si>
  <si>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</si>
  <si>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</si>
  <si>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</si>
  <si>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</si>
  <si>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</si>
  <si>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</si>
  <si>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</si>
  <si>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</si>
  <si>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</si>
  <si>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</si>
  <si>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</si>
  <si>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</si>
  <si>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</si>
  <si>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</si>
  <si>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</si>
  <si>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</si>
  <si>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</si>
  <si>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</si>
  <si>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</si>
  <si>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</si>
  <si>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</si>
  <si>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</si>
  <si>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</si>
  <si>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</si>
  <si>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</si>
  <si>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</si>
  <si>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</si>
  <si>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</si>
  <si>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</si>
  <si>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</si>
  <si>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</si>
  <si>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</si>
  <si>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</si>
  <si>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</si>
  <si>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</si>
  <si>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</si>
  <si>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</si>
  <si>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</si>
  <si>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</si>
  <si>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</si>
  <si>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</si>
  <si>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</si>
  <si>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</si>
  <si>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</si>
  <si>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</si>
  <si>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</si>
  <si>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</si>
  <si>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</si>
  <si>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</si>
  <si>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</si>
  <si>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</si>
  <si>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</si>
  <si>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</si>
  <si>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</si>
  <si>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</si>
  <si>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</si>
  <si>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</si>
  <si>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</si>
  <si>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</si>
  <si>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</si>
  <si>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</si>
  <si>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</si>
  <si>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</si>
  <si>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</si>
  <si>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</si>
  <si>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</si>
  <si>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</si>
  <si>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</si>
  <si>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</si>
  <si>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</si>
  <si>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</si>
  <si>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</si>
  <si>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</si>
  <si>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</si>
  <si>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</si>
  <si>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</si>
  <si>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</si>
  <si>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</si>
  <si>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</si>
  <si>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</si>
  <si>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</si>
  <si>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</si>
  <si>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</si>
  <si>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</si>
  <si>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</si>
  <si>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</si>
  <si>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</si>
  <si>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</si>
  <si>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</si>
  <si>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</si>
  <si>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</si>
  <si>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</si>
  <si>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</si>
  <si>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</si>
  <si>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</si>
  <si>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</si>
  <si>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</si>
  <si>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</si>
  <si>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</si>
  <si>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</si>
  <si>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</si>
  <si>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</si>
  <si>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</si>
  <si>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</si>
  <si>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</si>
  <si>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</si>
  <si>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</si>
  <si>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</si>
  <si>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</si>
  <si>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</si>
  <si>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</si>
  <si>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</si>
  <si>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</si>
  <si>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</si>
  <si>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</si>
  <si>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</si>
  <si>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</si>
  <si>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</si>
  <si>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</si>
  <si>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</si>
  <si>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</si>
  <si>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</si>
  <si>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</si>
  <si>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</si>
  <si>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</si>
  <si>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</si>
  <si>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</si>
  <si>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</si>
  <si>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</si>
  <si>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</si>
  <si>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</si>
  <si>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</si>
  <si>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</si>
  <si>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</si>
  <si>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</si>
  <si>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</si>
  <si>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</si>
  <si>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</si>
  <si>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</si>
  <si>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</si>
  <si>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</si>
  <si>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</si>
  <si>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</si>
  <si>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</si>
  <si>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</si>
  <si>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</si>
  <si>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</si>
  <si>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</si>
  <si>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</si>
  <si>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</si>
  <si>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</si>
  <si>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</si>
  <si>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</si>
  <si>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</si>
  <si>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</si>
  <si>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</si>
  <si>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</si>
  <si>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</si>
  <si>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</si>
  <si>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</si>
  <si>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</si>
  <si>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</si>
  <si>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</si>
  <si>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</si>
  <si>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</si>
  <si>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</si>
  <si>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</si>
  <si>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</si>
  <si>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</si>
  <si>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</si>
  <si>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</si>
  <si>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</si>
  <si>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</si>
  <si>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</si>
  <si>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</si>
  <si>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</si>
  <si>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</si>
  <si>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</si>
  <si>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</si>
  <si>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</si>
  <si>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</si>
  <si>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</si>
  <si>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</si>
  <si>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</si>
  <si>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</si>
  <si>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</si>
  <si>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</si>
  <si>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</si>
  <si>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</si>
  <si>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</si>
  <si>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</si>
  <si>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</si>
  <si>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</si>
  <si>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</si>
  <si>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</si>
  <si>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</si>
  <si>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</si>
  <si>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</si>
  <si>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</si>
  <si>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</si>
  <si>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</si>
  <si>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</si>
  <si>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</si>
  <si>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</si>
  <si>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</si>
  <si>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</si>
  <si>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</si>
  <si>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</si>
  <si>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</si>
  <si>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</si>
  <si>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</si>
  <si>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</si>
  <si>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</si>
  <si>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</si>
  <si>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</si>
  <si>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</si>
  <si>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</si>
  <si>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</si>
  <si>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</si>
  <si>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</si>
  <si>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</si>
  <si>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</si>
  <si>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</si>
  <si>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</si>
  <si>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</si>
  <si>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</si>
  <si>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</si>
  <si>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</si>
  <si>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</si>
  <si>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</si>
  <si>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</si>
  <si>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</si>
  <si>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</si>
  <si>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</si>
  <si>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</si>
  <si>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</si>
  <si>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</si>
  <si>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</si>
  <si>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</si>
  <si>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</si>
  <si>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</si>
  <si>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</si>
  <si>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</si>
  <si>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</si>
  <si>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</si>
  <si>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</si>
  <si>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</si>
  <si>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</si>
  <si>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</si>
  <si>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</si>
  <si>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</si>
  <si>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</si>
  <si>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</si>
  <si>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</si>
  <si>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</si>
  <si>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</si>
  <si>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</si>
  <si>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</si>
  <si>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</si>
  <si>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</si>
  <si>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</si>
  <si>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</si>
  <si>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</si>
  <si>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</si>
  <si>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</si>
  <si>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</si>
  <si>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</si>
  <si>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</si>
  <si>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</si>
  <si>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</si>
  <si>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</si>
  <si>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</si>
  <si>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</si>
  <si>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</si>
  <si>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</si>
  <si>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</si>
  <si>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</si>
  <si>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</si>
  <si>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</si>
  <si>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</si>
  <si>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</si>
  <si>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</si>
  <si>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</si>
  <si>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</si>
  <si>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</si>
  <si>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</si>
  <si>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</si>
  <si>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</si>
  <si>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</si>
  <si>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</si>
  <si>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</si>
  <si>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</si>
  <si>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</si>
  <si>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</si>
  <si>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</si>
  <si>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</si>
  <si>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</si>
  <si>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</si>
  <si>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</si>
  <si>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</si>
  <si>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</si>
  <si>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</si>
  <si>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</si>
  <si>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</si>
  <si>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</si>
  <si>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</si>
  <si>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</si>
  <si>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</si>
  <si>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</si>
  <si>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</si>
  <si>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</si>
  <si>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</si>
  <si>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</si>
  <si>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</si>
  <si>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</si>
  <si>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</si>
  <si>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</si>
  <si>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</si>
  <si>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</si>
  <si>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</si>
  <si>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</si>
  <si>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</si>
  <si>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</si>
  <si>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</si>
  <si>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</si>
  <si>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</si>
  <si>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</si>
  <si>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</si>
  <si>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</si>
  <si>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</si>
  <si>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</si>
  <si>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</si>
  <si>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</si>
  <si>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</si>
  <si>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</si>
  <si>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</si>
  <si>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</si>
  <si>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</si>
  <si>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</si>
  <si>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</si>
  <si>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</si>
  <si>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</si>
  <si>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</si>
  <si>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</si>
  <si>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</si>
  <si>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</si>
  <si>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</si>
  <si>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</si>
  <si>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</si>
  <si>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</si>
  <si>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</si>
  <si>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</si>
  <si>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</si>
  <si>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</si>
  <si>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</si>
  <si>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</si>
  <si>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</si>
  <si>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</si>
  <si>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</si>
  <si>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</si>
  <si>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</si>
  <si>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</si>
  <si>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</si>
  <si>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</si>
  <si>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</si>
  <si>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</si>
  <si>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</si>
  <si>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</si>
  <si>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</si>
  <si>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</si>
  <si>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</si>
  <si>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</si>
  <si>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</si>
  <si>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</si>
  <si>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</si>
  <si>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</si>
  <si>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</si>
  <si>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</si>
  <si>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</si>
  <si>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</si>
  <si>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</si>
  <si>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</si>
  <si>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</si>
  <si>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</si>
  <si>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</si>
  <si>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</si>
  <si>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</si>
  <si>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</si>
  <si>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</si>
  <si>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</si>
  <si>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</si>
  <si>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</si>
  <si>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</si>
  <si>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</si>
  <si>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</si>
  <si>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</si>
  <si>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</si>
  <si>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</si>
  <si>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</si>
  <si>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</si>
  <si>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</si>
  <si>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</si>
  <si>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</si>
  <si>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</si>
  <si>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</si>
  <si>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</si>
  <si>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</si>
  <si>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</si>
  <si>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</si>
  <si>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</si>
  <si>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</si>
  <si>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</si>
  <si>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</si>
  <si>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</si>
  <si>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</si>
  <si>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</si>
  <si>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</si>
  <si>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</si>
  <si>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</si>
  <si>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</si>
  <si>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</si>
  <si>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</si>
  <si>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</si>
  <si>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</si>
  <si>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</si>
  <si>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</si>
  <si>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</si>
  <si>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</si>
  <si>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</si>
  <si>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</si>
  <si>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</si>
  <si>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</si>
  <si>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</si>
  <si>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</si>
  <si>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</si>
  <si>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</si>
  <si>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</si>
  <si>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</si>
  <si>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</si>
  <si>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</si>
  <si>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</si>
  <si>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</si>
  <si>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</si>
  <si>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</si>
  <si>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</si>
  <si>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</si>
  <si>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</si>
  <si>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</si>
  <si>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</si>
  <si>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</si>
  <si>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</si>
  <si>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</si>
  <si>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</si>
  <si>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</si>
  <si>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</si>
  <si>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</si>
  <si>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</si>
  <si>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</si>
  <si>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</si>
  <si>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</si>
  <si>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</si>
  <si>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</si>
  <si>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</si>
  <si>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</si>
  <si>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</si>
  <si>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</si>
  <si>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</si>
  <si>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</si>
  <si>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</si>
  <si>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</si>
  <si>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</si>
  <si>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</si>
  <si>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</si>
  <si>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</si>
  <si>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</si>
  <si>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</si>
  <si>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</si>
  <si>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</si>
  <si>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</si>
  <si>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</si>
  <si>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</si>
  <si>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</si>
  <si>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</si>
  <si>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</si>
  <si>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</si>
  <si>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</si>
  <si>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</si>
  <si>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</si>
  <si>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</si>
  <si>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</si>
  <si>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</si>
  <si>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</si>
  <si>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</si>
  <si>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</si>
  <si>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</si>
  <si>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</si>
  <si>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</si>
  <si>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</si>
  <si>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</si>
  <si>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</si>
  <si>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</si>
  <si>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</si>
  <si>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</si>
  <si>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</si>
  <si>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</si>
  <si>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</si>
  <si>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</si>
  <si>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</si>
  <si>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</si>
  <si>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</si>
  <si>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</si>
  <si>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</si>
  <si>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</si>
  <si>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</si>
  <si>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</si>
  <si>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</si>
  <si>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</si>
  <si>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</si>
  <si>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</si>
  <si>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</si>
  <si>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</si>
  <si>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</si>
  <si>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</si>
  <si>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</si>
  <si>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</si>
  <si>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</si>
  <si>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</si>
  <si>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</si>
  <si>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</si>
  <si>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</si>
  <si>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</si>
  <si>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</si>
  <si>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</si>
  <si>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</si>
  <si>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</si>
  <si>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</si>
  <si>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</si>
  <si>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</si>
  <si>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</si>
  <si>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</si>
  <si>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</si>
  <si>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</si>
  <si>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</si>
  <si>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</si>
  <si>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</si>
  <si>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</si>
  <si>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</si>
  <si>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</si>
  <si>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</si>
  <si>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</si>
  <si>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</si>
  <si>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</si>
  <si>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</si>
  <si>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</si>
  <si>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</si>
  <si>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</si>
  <si>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</si>
  <si>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</si>
  <si>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</si>
  <si>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</si>
  <si>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</si>
  <si>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</si>
  <si>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</si>
  <si>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</si>
  <si>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</si>
  <si>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</si>
  <si>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</si>
  <si>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</si>
  <si>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</si>
  <si>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</si>
  <si>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</si>
  <si>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</si>
  <si>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</si>
  <si>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</si>
  <si>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</si>
  <si>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</si>
  <si>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</si>
  <si>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</si>
  <si>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</si>
  <si>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</si>
  <si>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</si>
  <si>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</si>
  <si>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</si>
  <si>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</si>
  <si>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</si>
  <si>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</si>
  <si>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</si>
  <si>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</si>
  <si>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</si>
  <si>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</si>
  <si>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</si>
  <si>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</si>
  <si>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</si>
  <si>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</si>
  <si>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</si>
  <si>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</si>
  <si>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</si>
  <si>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</si>
  <si>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</si>
  <si>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</si>
  <si>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</si>
  <si>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</si>
  <si>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</si>
  <si>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</si>
  <si>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</si>
  <si>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</si>
  <si>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</si>
  <si>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</si>
  <si>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</si>
  <si>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</si>
  <si>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</si>
  <si>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</si>
  <si>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</si>
  <si>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</si>
  <si>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</si>
  <si>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</si>
  <si>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</si>
  <si>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</si>
  <si>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</si>
  <si>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</si>
  <si>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</si>
  <si>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</si>
  <si>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</si>
  <si>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</si>
  <si>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</si>
  <si>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</si>
  <si>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</si>
  <si>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</si>
  <si>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</si>
  <si>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</si>
  <si>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</si>
  <si>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</si>
  <si>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</si>
  <si>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</si>
  <si>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</si>
  <si>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</si>
  <si>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</si>
  <si>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</si>
  <si>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</si>
  <si>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</si>
  <si>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</si>
  <si>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</si>
  <si>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</si>
  <si>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</si>
  <si>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</si>
  <si>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</si>
  <si>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</si>
  <si>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</si>
  <si>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</si>
  <si>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</si>
  <si>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</si>
  <si>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</si>
  <si>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</si>
  <si>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</si>
  <si>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</si>
  <si>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</si>
  <si>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</si>
  <si>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</si>
  <si>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</si>
  <si>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</si>
  <si>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</si>
  <si>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</si>
  <si>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</si>
  <si>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</si>
  <si>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</si>
  <si>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</si>
  <si>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</si>
  <si>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</si>
  <si>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</si>
  <si>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</si>
  <si>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</si>
  <si>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</si>
  <si>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</si>
  <si>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</si>
  <si>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</si>
  <si>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</si>
  <si>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</si>
  <si>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</si>
  <si>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</si>
  <si>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</si>
  <si>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</si>
  <si>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</si>
  <si>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</si>
  <si>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</si>
  <si>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</si>
  <si>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</si>
  <si>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</si>
  <si>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</si>
  <si>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</si>
  <si>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</si>
  <si>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</si>
  <si>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</si>
  <si>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</si>
  <si>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</si>
  <si>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</si>
  <si>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</si>
  <si>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</si>
  <si>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</si>
  <si>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</si>
  <si>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</si>
  <si>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</si>
  <si>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</si>
  <si>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</si>
  <si>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</si>
  <si>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</si>
  <si>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</si>
  <si>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</si>
  <si>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</si>
  <si>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</si>
  <si>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</si>
  <si>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</si>
  <si>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</si>
  <si>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</si>
  <si>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</si>
  <si>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</si>
  <si>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</si>
  <si>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</si>
  <si>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</si>
  <si>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</si>
  <si>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</si>
  <si>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</si>
  <si>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</si>
  <si>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</si>
  <si>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</si>
  <si>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</si>
  <si>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</si>
  <si>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</si>
  <si>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</si>
  <si>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</si>
  <si>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</si>
  <si>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</si>
  <si>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</si>
  <si>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</si>
  <si>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</si>
  <si>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</si>
  <si>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</si>
  <si>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</si>
  <si>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</si>
  <si>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</si>
  <si>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</si>
  <si>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</si>
  <si>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</si>
  <si>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</si>
  <si>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</si>
  <si>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</si>
  <si>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</si>
  <si>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</si>
  <si>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</si>
  <si>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</si>
  <si>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</si>
  <si>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</si>
  <si>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</si>
  <si>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</si>
  <si>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</si>
  <si>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</si>
  <si>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</si>
  <si>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</si>
  <si>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</si>
  <si>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</si>
  <si>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</si>
  <si>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</si>
  <si>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</si>
  <si>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</si>
  <si>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</si>
  <si>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</si>
  <si>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</si>
  <si>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</si>
  <si>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</si>
  <si>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</si>
  <si>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</si>
  <si>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</si>
  <si>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</si>
  <si>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</si>
  <si>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</si>
  <si>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</si>
  <si>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</si>
  <si>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</si>
  <si>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</si>
  <si>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</si>
  <si>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</si>
  <si>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</si>
  <si>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</si>
  <si>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</si>
  <si>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</si>
  <si>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</si>
  <si>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</si>
  <si>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</si>
  <si>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</si>
  <si>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</si>
  <si>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</si>
  <si>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</si>
  <si>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</si>
  <si>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</si>
  <si>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</si>
  <si>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</si>
  <si>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</si>
  <si>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</si>
  <si>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</si>
  <si>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</si>
  <si>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</si>
  <si>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</si>
  <si>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</si>
  <si>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</si>
  <si>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</si>
  <si>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</si>
  <si>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</si>
  <si>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</si>
  <si>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</si>
  <si>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</si>
  <si>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</si>
  <si>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</si>
  <si>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</si>
  <si>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</si>
  <si>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</si>
  <si>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</si>
  <si>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</si>
  <si>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</si>
  <si>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</si>
  <si>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</si>
  <si>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</si>
  <si>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</si>
  <si>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</si>
  <si>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</si>
  <si>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</si>
  <si>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</si>
  <si>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</si>
  <si>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</si>
  <si>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</si>
  <si>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</si>
  <si>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</si>
  <si>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</si>
  <si>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</si>
  <si>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</si>
  <si>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</si>
  <si>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</si>
  <si>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</si>
  <si>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</si>
  <si>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</si>
  <si>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</si>
  <si>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</si>
  <si>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</si>
  <si>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</si>
  <si>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</si>
  <si>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</si>
  <si>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</si>
  <si>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</si>
  <si>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</si>
  <si>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</si>
  <si>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</si>
  <si>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</si>
  <si>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</si>
  <si>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</si>
  <si>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</si>
  <si>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</si>
  <si>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</si>
  <si>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</si>
  <si>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</si>
  <si>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</si>
  <si>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</si>
  <si>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</si>
  <si>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</si>
  <si>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</si>
  <si>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</si>
  <si>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</si>
  <si>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</si>
  <si>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</si>
  <si>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</si>
  <si>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</si>
  <si>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</si>
  <si>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</si>
  <si>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</si>
  <si>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</si>
  <si>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</si>
  <si>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</si>
  <si>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</si>
  <si>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</si>
  <si>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</si>
  <si>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</si>
  <si>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</si>
  <si>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</si>
  <si>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</si>
  <si>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</si>
  <si>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</si>
  <si>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</si>
  <si>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</si>
  <si>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</si>
  <si>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</si>
  <si>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</si>
  <si>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</si>
  <si>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</si>
  <si>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</si>
  <si>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</si>
  <si>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</si>
  <si>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</si>
  <si>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</si>
  <si>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</si>
  <si>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</si>
  <si>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</si>
  <si>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</si>
  <si>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</si>
  <si>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</si>
  <si>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</si>
  <si>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</si>
  <si>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</si>
  <si>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</si>
  <si>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</si>
  <si>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</si>
  <si>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</si>
  <si>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</si>
  <si>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</si>
  <si>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</si>
  <si>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</si>
  <si>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</si>
  <si>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</si>
  <si>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</si>
  <si>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</si>
  <si>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</si>
  <si>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</si>
  <si>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</si>
  <si>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</si>
  <si>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</si>
  <si>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</si>
  <si>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</si>
  <si>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</si>
  <si>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</si>
  <si>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</si>
  <si>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</si>
  <si>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</si>
  <si>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</si>
  <si>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</si>
  <si>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</si>
  <si>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</si>
  <si>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</si>
  <si>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</si>
  <si>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</si>
  <si>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</si>
  <si>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</si>
  <si>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</si>
  <si>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</si>
  <si>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</si>
  <si>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</si>
  <si>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</si>
  <si>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</si>
  <si>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</si>
  <si>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</si>
  <si>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</si>
  <si>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</si>
  <si>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</si>
  <si>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</si>
  <si>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</si>
  <si>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</si>
  <si>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</si>
  <si>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</si>
  <si>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</si>
  <si>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</si>
  <si>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</si>
  <si>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</si>
  <si>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</si>
  <si>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</si>
  <si>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</si>
  <si>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</si>
  <si>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</si>
  <si>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</si>
  <si>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</si>
  <si>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</si>
  <si>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</si>
  <si>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</si>
  <si>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</si>
  <si>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</si>
  <si>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</si>
  <si>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</si>
  <si>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</si>
  <si>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</si>
  <si>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</si>
  <si>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</si>
  <si>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</si>
  <si>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</si>
  <si>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</si>
  <si>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</si>
  <si>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</si>
  <si>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</si>
  <si>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</si>
  <si>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</si>
  <si>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</si>
  <si>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</si>
  <si>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</si>
  <si>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</si>
  <si>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</si>
  <si>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</si>
  <si>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</si>
  <si>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</si>
  <si>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</si>
  <si>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</si>
  <si>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</si>
  <si>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</si>
  <si>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</si>
  <si>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</si>
  <si>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</si>
  <si>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</si>
  <si>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</si>
  <si>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</si>
  <si>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</si>
  <si>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</si>
  <si>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</si>
  <si>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</si>
  <si>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</si>
  <si>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</si>
  <si>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</si>
  <si>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</si>
  <si>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</si>
  <si>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</si>
  <si>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</si>
  <si>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</si>
  <si>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</si>
  <si>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</si>
  <si>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</si>
  <si>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</si>
  <si>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</si>
  <si>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</si>
  <si>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</si>
  <si>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</si>
  <si>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</si>
  <si>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</si>
  <si>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</si>
  <si>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</si>
  <si>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</si>
  <si>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</si>
  <si>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</si>
  <si>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</si>
  <si>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</si>
  <si>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</si>
  <si>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</si>
  <si>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</si>
  <si>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</si>
  <si>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</si>
  <si>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</si>
  <si>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</si>
  <si>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</si>
  <si>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</si>
  <si>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</si>
  <si>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</si>
  <si>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</si>
  <si>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</si>
  <si>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</si>
  <si>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</si>
  <si>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</si>
  <si>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</si>
  <si>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</si>
  <si>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</si>
  <si>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</si>
  <si>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</si>
  <si>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</si>
  <si>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</si>
  <si>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</si>
  <si>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</si>
  <si>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</si>
  <si>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</si>
  <si>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</si>
  <si>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</si>
  <si>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</si>
  <si>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</si>
  <si>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</si>
  <si>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</si>
  <si>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</si>
  <si>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</si>
  <si>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</si>
  <si>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</si>
  <si>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</si>
  <si>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</si>
  <si>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</si>
  <si>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</si>
  <si>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</si>
  <si>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</si>
  <si>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</si>
  <si>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</si>
  <si>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</si>
  <si>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</si>
  <si>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</si>
  <si>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</si>
  <si>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</si>
  <si>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</si>
  <si>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</si>
  <si>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</si>
  <si>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</si>
  <si>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</si>
  <si>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</si>
  <si>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</si>
  <si>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</si>
  <si>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</si>
  <si>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</si>
  <si>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</si>
  <si>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</si>
  <si>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</si>
  <si>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</si>
  <si>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</si>
  <si>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</si>
  <si>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</si>
  <si>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</si>
  <si>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</si>
  <si>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</si>
  <si>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</si>
  <si>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</si>
  <si>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</si>
  <si>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</si>
  <si>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</si>
  <si>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</si>
  <si>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</si>
  <si>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</si>
  <si>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</si>
  <si>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</si>
  <si>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</si>
  <si>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</si>
  <si>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</si>
  <si>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</si>
  <si>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</si>
  <si>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</si>
  <si>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</si>
  <si>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</si>
  <si>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</si>
  <si>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</si>
  <si>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</si>
  <si>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</si>
  <si>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</si>
  <si>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</si>
  <si>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</si>
  <si>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</si>
  <si>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</si>
  <si>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</si>
  <si>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</si>
  <si>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</si>
  <si>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</si>
  <si>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</si>
  <si>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</si>
  <si>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</si>
  <si>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</si>
  <si>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</si>
  <si>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</si>
  <si>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</si>
  <si>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</si>
  <si>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</si>
  <si>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</si>
  <si>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</si>
  <si>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</si>
  <si>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</si>
  <si>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</si>
  <si>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</si>
  <si>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</si>
  <si>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</si>
  <si>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</si>
  <si>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</si>
  <si>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</si>
  <si>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</si>
  <si>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</si>
  <si>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</si>
  <si>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</si>
  <si>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</si>
  <si>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</si>
  <si>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</si>
  <si>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</si>
  <si>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</si>
  <si>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</si>
  <si>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</si>
  <si>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</si>
  <si>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</si>
  <si>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</si>
  <si>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</si>
  <si>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</si>
  <si>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</si>
  <si>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</si>
  <si>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</si>
  <si>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</si>
  <si>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</si>
  <si>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</si>
  <si>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</si>
  <si>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</si>
  <si>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</si>
  <si>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</si>
  <si>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</si>
  <si>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</si>
  <si>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</si>
  <si>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</si>
  <si>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</si>
  <si>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</si>
  <si>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</si>
  <si>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</si>
  <si>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</si>
  <si>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</si>
  <si>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</si>
  <si>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</si>
  <si>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</si>
  <si>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</si>
  <si>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</si>
  <si>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</si>
  <si>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</si>
  <si>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</si>
  <si>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</si>
  <si>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</si>
  <si>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</si>
  <si>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</si>
  <si>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</si>
  <si>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</si>
  <si>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</si>
  <si>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</si>
  <si>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</si>
  <si>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</si>
  <si>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</si>
  <si>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</si>
  <si>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</si>
  <si>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</si>
  <si>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</si>
  <si>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</si>
  <si>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</si>
  <si>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</si>
  <si>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</si>
  <si>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</si>
  <si>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</si>
  <si>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</si>
  <si>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</si>
  <si>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</si>
  <si>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</si>
  <si>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</si>
  <si>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</si>
  <si>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</si>
  <si>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</si>
  <si>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</si>
  <si>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</si>
  <si>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</si>
  <si>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</si>
  <si>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</si>
  <si>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</si>
  <si>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</si>
  <si>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</si>
  <si>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</si>
  <si>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</si>
  <si>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</si>
  <si>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</si>
  <si>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</si>
  <si>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</si>
  <si>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</si>
  <si>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</si>
  <si>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</si>
  <si>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</si>
  <si>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</si>
  <si>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</si>
  <si>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</si>
  <si>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</si>
  <si>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</si>
  <si>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</si>
  <si>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</si>
  <si>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</si>
  <si>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</si>
  <si>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</si>
  <si>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</si>
  <si>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</si>
  <si>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</si>
  <si>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</si>
  <si>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</si>
  <si>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</si>
  <si>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</si>
  <si>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</si>
  <si>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</si>
  <si>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</si>
  <si>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</si>
  <si>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</si>
  <si>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</si>
  <si>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</si>
  <si>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</si>
  <si>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</si>
  <si>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</si>
  <si>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</si>
  <si>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</si>
  <si>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</si>
  <si>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</si>
  <si>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</si>
  <si>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</si>
  <si>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</si>
  <si>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</si>
  <si>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</si>
  <si>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</si>
  <si>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</si>
  <si>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</si>
  <si>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</si>
  <si>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</si>
  <si>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</si>
  <si>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</si>
  <si>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</si>
  <si>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</si>
  <si>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</si>
  <si>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</si>
  <si>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</si>
  <si>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</si>
  <si>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</si>
  <si>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</si>
  <si>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</si>
  <si>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</si>
  <si>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</si>
  <si>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</si>
  <si>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</si>
  <si>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</si>
  <si>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</si>
  <si>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</si>
  <si>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</si>
  <si>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</si>
  <si>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</si>
  <si>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</si>
  <si>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</si>
  <si>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</si>
  <si>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</si>
  <si>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</si>
  <si>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</si>
  <si>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</si>
  <si>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</si>
  <si>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</si>
  <si>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</si>
  <si>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</si>
  <si>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</si>
  <si>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</si>
  <si>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</si>
  <si>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</si>
  <si>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</si>
  <si>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</si>
  <si>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</si>
  <si>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</si>
  <si>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</si>
  <si>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</si>
  <si>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</si>
  <si>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</si>
  <si>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</si>
  <si>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</si>
  <si>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</si>
  <si>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</si>
  <si>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</si>
  <si>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</si>
  <si>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</si>
  <si>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</si>
  <si>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</si>
  <si>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</si>
  <si>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</si>
  <si>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</si>
  <si>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</si>
  <si>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</si>
  <si>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</si>
  <si>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</si>
  <si>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</si>
  <si>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</si>
  <si>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</si>
  <si>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</si>
  <si>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</si>
  <si>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</si>
  <si>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</si>
  <si>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</si>
  <si>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</si>
  <si>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</si>
  <si>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</si>
  <si>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</si>
  <si>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</si>
  <si>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</si>
  <si>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</si>
  <si>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</si>
  <si>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</si>
  <si>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</si>
  <si>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</si>
  <si>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</si>
  <si>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</si>
  <si>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</si>
  <si>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</si>
  <si>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</si>
  <si>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</si>
  <si>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</si>
  <si>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</si>
  <si>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</si>
  <si>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</si>
  <si>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</si>
  <si>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</si>
  <si>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</si>
  <si>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</si>
  <si>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</si>
  <si>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</si>
  <si>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</si>
  <si>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</si>
  <si>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</si>
  <si>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</si>
  <si>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</si>
  <si>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</si>
  <si>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</si>
  <si>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</si>
  <si>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</si>
  <si>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</si>
  <si>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</si>
  <si>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</si>
  <si>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</si>
  <si>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</si>
  <si>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</si>
  <si>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</si>
  <si>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</si>
  <si>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</si>
  <si>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</si>
  <si>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</si>
  <si>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</si>
  <si>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</si>
  <si>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</si>
  <si>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</si>
  <si>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</si>
  <si>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</si>
  <si>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</si>
  <si>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</si>
  <si>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</si>
  <si>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</si>
  <si>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</si>
  <si>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</si>
  <si>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</si>
  <si>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</si>
  <si>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</si>
  <si>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</si>
  <si>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</si>
  <si>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</si>
  <si>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</si>
  <si>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</si>
  <si>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</si>
  <si>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</si>
  <si>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</si>
  <si>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</si>
  <si>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</si>
  <si>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</si>
  <si>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</si>
  <si>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</si>
  <si>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</si>
  <si>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</si>
  <si>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</si>
  <si>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</si>
  <si>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</si>
  <si>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</si>
  <si>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</si>
  <si>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</si>
  <si>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</si>
  <si>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</si>
  <si>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</si>
  <si>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</si>
  <si>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</si>
  <si>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</si>
  <si>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</si>
  <si>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</si>
  <si>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</si>
  <si>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</si>
  <si>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</si>
  <si>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</si>
  <si>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</si>
  <si>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</si>
  <si>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</si>
  <si>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</si>
  <si>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</si>
  <si>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</si>
  <si>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</si>
  <si>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</si>
  <si>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</si>
  <si>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</si>
  <si>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</si>
  <si>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</si>
  <si>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</si>
  <si>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</si>
  <si>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</si>
  <si>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</si>
  <si>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</si>
  <si>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</si>
  <si>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</si>
  <si>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</si>
  <si>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</si>
  <si>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</si>
  <si>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</si>
  <si>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</si>
  <si>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</si>
  <si>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</si>
  <si>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</si>
  <si>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</si>
  <si>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</si>
  <si>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</si>
  <si>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</si>
  <si>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</si>
  <si>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</si>
  <si>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</si>
  <si>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</si>
  <si>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</si>
  <si>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</si>
  <si>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</si>
  <si>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</si>
  <si>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</si>
  <si>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</si>
  <si>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</si>
  <si>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</si>
  <si>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</si>
  <si>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</si>
  <si>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</si>
  <si>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</si>
  <si>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</si>
  <si>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</si>
  <si>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</si>
  <si>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</si>
  <si>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</si>
  <si>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</si>
  <si>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</si>
  <si>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</si>
  <si>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</si>
  <si>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</si>
  <si>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</si>
  <si>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</si>
  <si>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</si>
  <si>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</si>
  <si>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</si>
  <si>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</si>
  <si>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</si>
  <si>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</si>
  <si>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</si>
  <si>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</si>
  <si>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</si>
  <si>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</si>
  <si>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</si>
  <si>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</si>
  <si>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</si>
  <si>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</si>
  <si>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</si>
  <si>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</si>
  <si>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</si>
  <si>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</si>
  <si>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</si>
  <si>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</si>
  <si>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</si>
  <si>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</si>
  <si>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</si>
  <si>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</si>
  <si>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</si>
  <si>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</si>
  <si>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</si>
  <si>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</si>
  <si>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</si>
  <si>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</si>
  <si>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</si>
  <si>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</si>
  <si>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</si>
  <si>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</si>
  <si>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</si>
  <si>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</si>
  <si>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</si>
  <si>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</si>
  <si>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</si>
  <si>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</si>
  <si>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</si>
  <si>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</si>
  <si>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</si>
  <si>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</si>
  <si>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</si>
  <si>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</si>
  <si>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</si>
  <si>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</si>
  <si>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</si>
  <si>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</si>
  <si>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</si>
  <si>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</si>
  <si>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</si>
  <si>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</si>
  <si>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</si>
  <si>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</si>
  <si>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</si>
  <si>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</si>
  <si>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</si>
  <si>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</si>
  <si>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</si>
  <si>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</si>
  <si>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</si>
  <si>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</si>
  <si>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</si>
  <si>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</si>
  <si>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</si>
  <si>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</si>
  <si>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</si>
  <si>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</si>
  <si>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</si>
  <si>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</si>
  <si>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</si>
  <si>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</si>
  <si>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</si>
  <si>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</si>
  <si>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</si>
  <si>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</si>
  <si>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</si>
  <si>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</si>
  <si>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</si>
  <si>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</si>
  <si>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</si>
  <si>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</si>
  <si>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</si>
  <si>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</si>
  <si>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</si>
  <si>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</si>
  <si>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</si>
  <si>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</si>
  <si>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</si>
  <si>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</si>
  <si>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</si>
  <si>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</si>
  <si>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</si>
  <si>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</si>
  <si>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</si>
  <si>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</si>
  <si>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</si>
  <si>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</si>
  <si>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</si>
  <si>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</si>
  <si>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</si>
  <si>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</si>
  <si>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</si>
  <si>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</si>
  <si>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</si>
  <si>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</si>
  <si>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</si>
  <si>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</si>
  <si>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</si>
  <si>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</si>
  <si>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</si>
  <si>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</si>
  <si>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</si>
  <si>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</si>
  <si>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</si>
  <si>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</si>
  <si>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</si>
  <si>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</si>
  <si>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</si>
  <si>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</si>
  <si>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</si>
  <si>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</si>
  <si>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</si>
  <si>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</si>
  <si>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</si>
  <si>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</si>
  <si>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</si>
  <si>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</si>
  <si>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</si>
  <si>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</si>
  <si>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</si>
  <si>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</si>
  <si>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</si>
  <si>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</si>
  <si>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</si>
  <si>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</si>
  <si>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</si>
  <si>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</si>
  <si>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</si>
  <si>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</si>
  <si>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</si>
  <si>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</si>
  <si>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</si>
  <si>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</si>
  <si>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</si>
  <si>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</si>
  <si>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</si>
  <si>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</si>
  <si>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</si>
  <si>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</si>
  <si>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</si>
  <si>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</si>
  <si>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</si>
  <si>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</si>
  <si>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</si>
  <si>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</si>
  <si>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</si>
  <si>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</si>
  <si>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</si>
  <si>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</si>
  <si>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</si>
  <si>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</si>
  <si>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</si>
  <si>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</si>
  <si>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</si>
  <si>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</si>
  <si>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</si>
  <si>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</si>
  <si>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</si>
  <si>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</si>
  <si>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</si>
  <si>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</si>
  <si>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</si>
  <si>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</si>
  <si>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</si>
  <si>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</si>
  <si>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</si>
  <si>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</si>
  <si>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</si>
  <si>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</si>
  <si>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</si>
  <si>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</si>
  <si>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</si>
  <si>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</si>
  <si>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</si>
  <si>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</si>
  <si>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</si>
  <si>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</si>
  <si>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</si>
  <si>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</si>
  <si>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</si>
  <si>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</si>
  <si>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</si>
  <si>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</si>
  <si>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</si>
  <si>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</si>
  <si>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</si>
  <si>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</si>
  <si>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</si>
  <si>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</si>
  <si>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</si>
  <si>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</si>
  <si>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</si>
  <si>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</si>
  <si>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</si>
  <si>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</si>
  <si>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</si>
  <si>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</si>
  <si>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</si>
  <si>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</si>
  <si>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</si>
  <si>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</si>
  <si>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</si>
  <si>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</si>
  <si>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</si>
  <si>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</si>
  <si>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</si>
  <si>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</si>
  <si>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</si>
  <si>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</si>
  <si>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</si>
  <si>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</si>
  <si>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</si>
  <si>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</si>
  <si>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</si>
  <si>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</si>
  <si>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</si>
  <si>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</si>
  <si>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</si>
  <si>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</si>
  <si>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</si>
  <si>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</si>
  <si>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</si>
  <si>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</si>
  <si>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</si>
  <si>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</si>
  <si>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</si>
  <si>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</si>
  <si>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</si>
  <si>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</si>
  <si>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</si>
  <si>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</si>
  <si>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</si>
  <si>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</si>
  <si>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</si>
  <si>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</si>
  <si>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</si>
  <si>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</si>
  <si>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</si>
  <si>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</si>
  <si>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</si>
  <si>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</si>
  <si>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</si>
  <si>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</si>
  <si>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</si>
  <si>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</si>
  <si>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</si>
  <si>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</si>
  <si>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</si>
  <si>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</si>
  <si>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</si>
  <si>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</si>
  <si>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</si>
  <si>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</si>
  <si>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</si>
  <si>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</si>
  <si>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</si>
  <si>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</si>
  <si>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</si>
  <si>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</si>
  <si>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</si>
  <si>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</si>
  <si>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</si>
  <si>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</si>
  <si>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</si>
  <si>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</si>
  <si>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</si>
  <si>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</si>
  <si>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</si>
  <si>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</si>
  <si>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</si>
  <si>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</si>
  <si>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</si>
  <si>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</si>
  <si>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</si>
  <si>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</si>
  <si>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</si>
  <si>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</si>
  <si>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</si>
  <si>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</si>
  <si>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</si>
  <si>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</si>
  <si>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</si>
  <si>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</si>
  <si>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</si>
  <si>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</si>
  <si>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</si>
  <si>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</si>
  <si>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</si>
  <si>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</si>
  <si>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</si>
  <si>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</si>
  <si>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</si>
  <si>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</si>
  <si>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</si>
  <si>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</si>
  <si>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</si>
  <si>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</si>
  <si>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</si>
  <si>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</si>
  <si>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</si>
  <si>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</si>
  <si>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</si>
  <si>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</si>
  <si>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</si>
  <si>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</si>
  <si>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</si>
  <si>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</si>
  <si>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</si>
  <si>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</si>
  <si>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</si>
  <si>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</si>
  <si>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</si>
  <si>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</si>
  <si>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</si>
  <si>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</si>
  <si>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</si>
  <si>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</si>
  <si>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</si>
  <si>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</si>
  <si>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</si>
  <si>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</si>
  <si>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</si>
  <si>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</si>
  <si>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</si>
  <si>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</si>
  <si>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</si>
  <si>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</si>
  <si>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</si>
  <si>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</si>
  <si>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</si>
  <si>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</si>
  <si>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</si>
  <si>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</si>
  <si>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</si>
  <si>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</si>
  <si>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</si>
  <si>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</si>
  <si>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</si>
  <si>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</si>
  <si>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</si>
  <si>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</si>
  <si>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</si>
  <si>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</si>
  <si>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</si>
  <si>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</si>
  <si>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</si>
  <si>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</si>
  <si>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</si>
  <si>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</si>
  <si>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</si>
  <si>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</si>
  <si>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</si>
  <si>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</si>
  <si>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</si>
  <si>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</si>
  <si>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</si>
  <si>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</si>
  <si>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</si>
  <si>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</si>
  <si>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</si>
  <si>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</si>
  <si>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</si>
  <si>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</si>
  <si>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</si>
  <si>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</si>
  <si>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</si>
  <si>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</si>
  <si>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</si>
  <si>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</si>
  <si>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</si>
  <si>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</si>
  <si>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</si>
  <si>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</si>
  <si>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</si>
  <si>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</si>
  <si>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</si>
  <si>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</si>
  <si>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</si>
  <si>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</si>
  <si>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</si>
  <si>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</si>
  <si>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</si>
  <si>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</si>
  <si>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</si>
  <si>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</si>
  <si>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</si>
  <si>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</si>
  <si>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</si>
  <si>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</si>
  <si>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</si>
  <si>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</si>
  <si>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</si>
  <si>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</si>
  <si>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</si>
  <si>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</si>
  <si>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</si>
  <si>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</si>
  <si>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</si>
  <si>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</si>
  <si>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</si>
  <si>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</si>
  <si>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</si>
  <si>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</si>
  <si>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</si>
  <si>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</si>
  <si>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</si>
  <si>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</si>
  <si>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</si>
  <si>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</si>
  <si>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</si>
  <si>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</si>
  <si>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</si>
  <si>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</si>
  <si>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</si>
  <si>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</si>
  <si>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</si>
  <si>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</si>
  <si>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</si>
  <si>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</si>
  <si>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</si>
  <si>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</si>
  <si>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</si>
  <si>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</si>
  <si>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</si>
  <si>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</si>
  <si>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</si>
  <si>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</si>
  <si>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</si>
  <si>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</si>
  <si>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</si>
  <si>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</si>
  <si>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</si>
  <si>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</si>
  <si>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</si>
  <si>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</si>
  <si>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</si>
  <si>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</si>
  <si>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</si>
  <si>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</si>
  <si>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</si>
  <si>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</si>
  <si>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</si>
  <si>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</si>
  <si>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</si>
  <si>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</si>
  <si>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</si>
  <si>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</si>
  <si>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</si>
  <si>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</si>
  <si>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</si>
  <si>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</si>
  <si>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</si>
  <si>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</si>
  <si>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</si>
  <si>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</si>
  <si>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</si>
  <si>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</si>
  <si>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</si>
  <si>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</si>
  <si>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</si>
  <si>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</si>
  <si>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</si>
  <si>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</si>
  <si>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</si>
  <si>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</si>
  <si>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</si>
  <si>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</si>
  <si>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</si>
  <si>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</si>
  <si>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</si>
  <si>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</si>
  <si>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</si>
  <si>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</si>
  <si>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</si>
  <si>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</si>
  <si>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</si>
  <si>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</si>
  <si>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</si>
  <si>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</si>
  <si>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</si>
  <si>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</si>
  <si>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</si>
  <si>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</si>
  <si>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</si>
  <si>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</si>
  <si>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</si>
  <si>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</si>
  <si>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</si>
  <si>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</si>
  <si>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</si>
  <si>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</si>
  <si>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</si>
  <si>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</si>
  <si>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</si>
  <si>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</si>
  <si>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</si>
  <si>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</si>
  <si>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</si>
  <si>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</si>
  <si>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</si>
  <si>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</si>
  <si>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</si>
  <si>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</si>
  <si>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</si>
  <si>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</si>
  <si>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</si>
  <si>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</si>
  <si>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</si>
  <si>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</si>
  <si>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</si>
  <si>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</si>
  <si>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</si>
  <si>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</si>
  <si>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</si>
  <si>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</si>
  <si>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</si>
  <si>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</si>
  <si>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</si>
  <si>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</si>
  <si>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</si>
  <si>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</si>
  <si>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</si>
  <si>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</si>
  <si>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</si>
  <si>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</si>
  <si>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</si>
  <si>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</si>
  <si>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</si>
  <si>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</si>
  <si>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</si>
  <si>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</si>
  <si>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</si>
  <si>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</si>
  <si>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</si>
  <si>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</si>
  <si>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</si>
  <si>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</si>
  <si>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</si>
  <si>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</si>
  <si>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</si>
  <si>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</si>
  <si>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</si>
  <si>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</si>
  <si>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</si>
  <si>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</si>
  <si>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</si>
  <si>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</si>
  <si>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</si>
  <si>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</si>
  <si>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</si>
  <si>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</si>
  <si>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</si>
  <si>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</si>
  <si>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</si>
  <si>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</si>
  <si>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</si>
  <si>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</si>
  <si>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</si>
  <si>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</si>
  <si>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</si>
  <si>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</si>
  <si>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</si>
  <si>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</si>
  <si>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</si>
  <si>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</si>
  <si>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</si>
  <si>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</si>
  <si>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</si>
  <si>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</si>
  <si>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</si>
  <si>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</si>
  <si>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</si>
  <si>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</si>
  <si>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</si>
  <si>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</si>
  <si>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</si>
  <si>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</si>
  <si>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</si>
  <si>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</si>
  <si>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</si>
  <si>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</si>
  <si>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</si>
  <si>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</si>
  <si>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</si>
  <si>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</si>
  <si>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</si>
  <si>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</si>
  <si>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</si>
  <si>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</si>
  <si>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</si>
  <si>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</si>
  <si>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</si>
  <si>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</si>
  <si>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</si>
  <si>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</si>
  <si>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</si>
  <si>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</si>
  <si>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</si>
  <si>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</si>
  <si>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</si>
  <si>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</si>
  <si>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</si>
  <si>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</si>
  <si>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</si>
  <si>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</si>
  <si>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</si>
  <si>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</si>
  <si>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</si>
  <si>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</si>
  <si>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</si>
  <si>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</si>
  <si>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</si>
  <si>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</si>
  <si>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</si>
  <si>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</si>
  <si>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</si>
  <si>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</si>
  <si>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</si>
  <si>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</si>
  <si>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</si>
  <si>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</si>
  <si>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</si>
  <si>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</si>
  <si>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</si>
  <si>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</si>
  <si>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</si>
  <si>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</si>
  <si>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</si>
  <si>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</si>
  <si>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</si>
  <si>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</si>
  <si>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</si>
  <si>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</si>
  <si>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</si>
  <si>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</si>
  <si>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</si>
  <si>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</si>
  <si>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</si>
  <si>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</si>
  <si>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</si>
  <si>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</si>
  <si>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</si>
  <si>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</si>
  <si>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</si>
  <si>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</si>
  <si>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</si>
  <si>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</si>
  <si>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</si>
  <si>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</si>
  <si>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</si>
  <si>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</si>
  <si>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</si>
  <si>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</si>
  <si>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</si>
  <si>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</si>
  <si>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</si>
  <si>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</si>
  <si>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</si>
  <si>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</si>
  <si>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</si>
  <si>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</si>
  <si>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</si>
  <si>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</si>
  <si>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</si>
  <si>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</si>
  <si>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</si>
  <si>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</si>
  <si>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</si>
  <si>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</si>
  <si>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</si>
  <si>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</si>
  <si>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</si>
  <si>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</si>
  <si>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</si>
  <si>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</si>
  <si>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</si>
  <si>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</si>
  <si>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</si>
  <si>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</si>
  <si>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</si>
  <si>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</si>
  <si>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</si>
  <si>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</si>
  <si>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</si>
  <si>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</si>
  <si>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</si>
  <si>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</si>
  <si>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</si>
  <si>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</si>
  <si>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</si>
  <si>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</si>
  <si>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</si>
  <si>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</si>
  <si>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</si>
  <si>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</si>
  <si>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</si>
  <si>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</si>
  <si>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</si>
  <si>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</si>
  <si>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</si>
  <si>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</si>
  <si>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</si>
  <si>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</si>
  <si>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</si>
  <si>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</si>
  <si>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</si>
  <si>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</si>
  <si>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</si>
  <si>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</si>
  <si>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</si>
  <si>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</si>
  <si>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</si>
  <si>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</si>
  <si>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</si>
  <si>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</si>
  <si>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</si>
  <si>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</si>
  <si>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</si>
  <si>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</si>
  <si>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</si>
  <si>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</si>
  <si>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</si>
  <si>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</si>
  <si>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</si>
  <si>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</si>
  <si>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</si>
  <si>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</si>
  <si>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</si>
  <si>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</si>
  <si>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</si>
  <si>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</si>
  <si>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</si>
  <si>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</si>
  <si>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</si>
  <si>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</si>
  <si>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</si>
  <si>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</si>
  <si>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</si>
  <si>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</si>
  <si>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</si>
  <si>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</si>
  <si>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</si>
  <si>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</si>
  <si>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</si>
  <si>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</si>
  <si>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</si>
  <si>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</si>
  <si>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</si>
  <si>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</si>
  <si>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</si>
  <si>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</si>
  <si>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</si>
  <si>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</si>
  <si>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</si>
  <si>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</si>
  <si>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</si>
  <si>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</si>
  <si>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</si>
  <si>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</si>
  <si>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</si>
  <si>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</si>
  <si>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</si>
  <si>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</si>
  <si>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</si>
  <si>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</si>
  <si>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</si>
  <si>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</si>
  <si>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</si>
  <si>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</si>
  <si>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</si>
  <si>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</si>
  <si>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</si>
  <si>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</si>
  <si>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</si>
  <si>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</si>
  <si>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</si>
  <si>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</si>
  <si>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</si>
  <si>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</si>
  <si>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</si>
  <si>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</si>
  <si>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</si>
  <si>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</si>
  <si>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</si>
  <si>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</si>
  <si>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</si>
  <si>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</si>
  <si>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</si>
  <si>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</si>
  <si>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</si>
  <si>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</si>
  <si>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</si>
  <si>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</si>
  <si>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</si>
  <si>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</si>
  <si>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</si>
  <si>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</si>
  <si>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</si>
  <si>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</si>
  <si>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</si>
  <si>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</si>
  <si>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</si>
  <si>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</si>
  <si>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</si>
  <si>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</si>
  <si>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</si>
  <si>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</si>
  <si>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</si>
  <si>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</si>
  <si>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</si>
  <si>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</si>
  <si>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</si>
  <si>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</si>
  <si>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</si>
  <si>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</si>
  <si>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</si>
  <si>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</si>
  <si>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</si>
  <si>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</si>
  <si>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</si>
  <si>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</si>
  <si>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</si>
  <si>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</si>
  <si>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</si>
  <si>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</si>
  <si>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</si>
  <si>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</si>
  <si>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</si>
  <si>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</si>
  <si>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</si>
  <si>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</si>
  <si>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</si>
  <si>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</si>
  <si>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</si>
  <si>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</si>
  <si>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</si>
  <si>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</si>
  <si>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</si>
  <si>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</si>
  <si>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</si>
  <si>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</si>
  <si>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</si>
  <si>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</si>
  <si>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</si>
  <si>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</si>
  <si>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</si>
  <si>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</si>
  <si>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</si>
  <si>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</si>
  <si>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</si>
  <si>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</si>
  <si>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</si>
  <si>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</si>
  <si>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</si>
  <si>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</si>
  <si>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</si>
  <si>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</si>
  <si>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</si>
  <si>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</si>
  <si>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</si>
  <si>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</si>
  <si>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</si>
  <si>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</si>
  <si>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</si>
  <si>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</si>
  <si>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</si>
  <si>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</si>
  <si>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</si>
  <si>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</si>
  <si>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</si>
  <si>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</si>
  <si>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</si>
  <si>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</si>
  <si>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</si>
  <si>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</si>
  <si>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</si>
  <si>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</si>
  <si>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</si>
  <si>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</si>
  <si>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</si>
  <si>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</si>
  <si>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</si>
  <si>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</si>
  <si>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</si>
  <si>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</si>
  <si>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</si>
  <si>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</si>
  <si>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</si>
  <si>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</si>
  <si>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</si>
  <si>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</si>
  <si>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</si>
  <si>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</si>
  <si>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</si>
  <si>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</si>
  <si>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</si>
  <si>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</si>
  <si>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</si>
  <si>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</si>
  <si>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</si>
  <si>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</si>
  <si>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</si>
  <si>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</si>
  <si>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</si>
  <si>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</si>
  <si>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</si>
  <si>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</si>
  <si>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</si>
  <si>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</si>
  <si>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</si>
  <si>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</si>
  <si>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</si>
  <si>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</si>
  <si>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</si>
  <si>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</si>
  <si>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</si>
  <si>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</si>
  <si>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</si>
  <si>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</si>
  <si>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</si>
  <si>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</si>
  <si>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</si>
  <si>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</si>
  <si>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</si>
  <si>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</si>
  <si>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</si>
  <si>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</si>
  <si>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</si>
  <si>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</si>
  <si>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</si>
  <si>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</si>
  <si>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</si>
  <si>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</si>
  <si>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</si>
  <si>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</si>
  <si>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</si>
  <si>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</si>
  <si>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</si>
  <si>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</si>
  <si>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</si>
  <si>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</si>
  <si>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</si>
  <si>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</si>
  <si>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</si>
  <si>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</si>
  <si>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</si>
  <si>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</si>
  <si>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</si>
  <si>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</si>
  <si>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</si>
  <si>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</si>
  <si>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</si>
  <si>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</si>
  <si>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</si>
  <si>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</si>
  <si>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</si>
  <si>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</si>
  <si>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</si>
  <si>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</si>
  <si>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</si>
  <si>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</si>
  <si>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</si>
  <si>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</si>
  <si>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</si>
  <si>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</si>
  <si>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</si>
  <si>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</si>
  <si>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</si>
  <si>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</si>
  <si>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</si>
  <si>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</si>
  <si>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</si>
  <si>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</si>
  <si>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</si>
  <si>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</si>
  <si>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</si>
  <si>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</si>
  <si>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</si>
  <si>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</si>
  <si>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</si>
  <si>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</si>
  <si>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</si>
  <si>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</si>
  <si>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</si>
  <si>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</si>
  <si>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</si>
  <si>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</si>
  <si>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</si>
  <si>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</si>
  <si>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</si>
  <si>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</si>
  <si>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</si>
  <si>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</si>
  <si>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</si>
  <si>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</si>
  <si>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</si>
  <si>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</si>
  <si>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</si>
  <si>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</si>
  <si>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</si>
  <si>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</si>
  <si>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</si>
  <si>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</si>
  <si>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</si>
  <si>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</si>
  <si>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</si>
  <si>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</si>
  <si>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</si>
  <si>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</si>
  <si>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</si>
  <si>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</si>
  <si>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</si>
  <si>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</si>
  <si>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</si>
  <si>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</si>
  <si>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</si>
  <si>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</si>
  <si>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</si>
  <si>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</si>
  <si>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</si>
  <si>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</si>
  <si>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</si>
  <si>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</si>
  <si>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</si>
  <si>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</si>
  <si>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</si>
  <si>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</si>
  <si>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</si>
  <si>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</si>
  <si>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</si>
  <si>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</si>
  <si>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</si>
  <si>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</si>
  <si>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</si>
  <si>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</si>
  <si>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</si>
  <si>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</si>
  <si>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</si>
  <si>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</si>
  <si>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</si>
  <si>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</si>
  <si>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</si>
  <si>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</si>
  <si>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</si>
  <si>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</si>
  <si>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</si>
  <si>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</si>
  <si>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</si>
  <si>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</si>
  <si>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</si>
  <si>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</si>
  <si>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</si>
  <si>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</si>
  <si>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</si>
  <si>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</si>
  <si>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</si>
  <si>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</si>
  <si>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</si>
  <si>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</si>
  <si>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</si>
  <si>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</si>
  <si>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</si>
  <si>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</si>
  <si>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</si>
  <si>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</si>
  <si>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</si>
  <si>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</si>
  <si>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</si>
  <si>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</si>
  <si>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</si>
  <si>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</si>
  <si>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</si>
  <si>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</si>
  <si>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</si>
  <si>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</si>
  <si>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</si>
  <si>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</si>
  <si>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</si>
  <si>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</si>
  <si>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</si>
  <si>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</si>
  <si>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</si>
  <si>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</si>
  <si>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</si>
  <si>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</si>
  <si>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</si>
  <si>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</si>
  <si>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</si>
  <si>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</si>
  <si>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</si>
  <si>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</si>
  <si>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</si>
  <si>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</si>
  <si>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</si>
  <si>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</si>
  <si>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</si>
  <si>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</si>
  <si>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</si>
  <si>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</si>
  <si>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</si>
  <si>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</si>
  <si>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</si>
  <si>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</si>
  <si>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</si>
  <si>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</si>
  <si>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</si>
  <si>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</si>
  <si>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</si>
  <si>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</si>
  <si>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</si>
  <si>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</si>
  <si>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</si>
  <si>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</si>
  <si>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</si>
  <si>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</si>
  <si>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</si>
  <si>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</si>
  <si>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</si>
  <si>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</si>
  <si>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</si>
  <si>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</si>
  <si>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</si>
  <si>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</si>
  <si>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</si>
  <si>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</si>
  <si>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</si>
  <si>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</si>
  <si>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</si>
  <si>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</si>
  <si>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</si>
  <si>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</si>
  <si>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</si>
  <si>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</si>
  <si>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</si>
  <si>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</si>
  <si>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</si>
  <si>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</si>
  <si>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</si>
  <si>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</si>
  <si>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</si>
  <si>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</si>
  <si>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</si>
  <si>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</si>
  <si>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</si>
  <si>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</si>
  <si>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</si>
  <si>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</si>
  <si>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</si>
  <si>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</si>
  <si>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</si>
  <si>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</si>
  <si>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</si>
  <si>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</si>
  <si>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</si>
  <si>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</si>
  <si>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</si>
  <si>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</si>
  <si>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</si>
  <si>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</si>
  <si>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</si>
  <si>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</si>
  <si>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</si>
  <si>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</si>
  <si>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</si>
  <si>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</si>
  <si>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</si>
  <si>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</si>
  <si>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</si>
  <si>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</si>
  <si>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</si>
  <si>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</si>
  <si>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</si>
  <si>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</si>
  <si>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</si>
  <si>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</si>
  <si>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</si>
  <si>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</si>
  <si>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</si>
  <si>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</si>
  <si>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</si>
  <si>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</si>
  <si>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</si>
  <si>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</si>
  <si>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</si>
  <si>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</si>
  <si>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</si>
  <si>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</si>
  <si>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</si>
  <si>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</si>
  <si>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</si>
  <si>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</si>
  <si>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</si>
  <si>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</si>
  <si>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</si>
  <si>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</si>
  <si>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</si>
  <si>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</si>
  <si>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</si>
  <si>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</si>
  <si>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</si>
  <si>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</si>
  <si>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</si>
  <si>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</si>
  <si>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</si>
  <si>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</si>
  <si>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</si>
  <si>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</si>
  <si>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</si>
  <si>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</si>
  <si>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</si>
  <si>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</si>
  <si>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</si>
  <si>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</si>
  <si>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</si>
  <si>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</si>
  <si>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</si>
  <si>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</si>
  <si>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</si>
  <si>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</si>
  <si>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</si>
  <si>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</si>
  <si>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</si>
  <si>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</si>
  <si>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</si>
  <si>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</si>
  <si>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</si>
  <si>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</si>
  <si>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</si>
  <si>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</si>
  <si>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</si>
  <si>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</si>
  <si>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</si>
  <si>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</si>
  <si>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</si>
  <si>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</si>
  <si>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</si>
  <si>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</si>
  <si>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</si>
  <si>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</si>
  <si>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</si>
  <si>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</si>
  <si>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</si>
  <si>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</si>
  <si>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</si>
  <si>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</si>
  <si>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</si>
  <si>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</si>
  <si>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</si>
  <si>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</si>
  <si>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</si>
  <si>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</si>
  <si>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</si>
  <si>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</si>
  <si>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</si>
  <si>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</si>
  <si>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</si>
  <si>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</si>
  <si>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</si>
  <si>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</si>
  <si>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</si>
  <si>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</si>
  <si>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</si>
  <si>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</si>
  <si>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</si>
  <si>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</si>
  <si>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</si>
  <si>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</si>
  <si>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</si>
  <si>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</si>
  <si>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</si>
  <si>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</si>
  <si>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</si>
  <si>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</si>
  <si>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</si>
  <si>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</si>
  <si>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</si>
  <si>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</si>
  <si>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</si>
  <si>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</si>
  <si>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</si>
  <si>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</si>
  <si>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</si>
  <si>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</si>
  <si>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</si>
  <si>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</si>
  <si>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</si>
  <si>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</si>
  <si>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</si>
  <si>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</si>
  <si>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</si>
  <si>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</si>
  <si>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</si>
  <si>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</si>
  <si>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</si>
  <si>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</si>
  <si>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</si>
  <si>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</si>
  <si>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</si>
  <si>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</si>
  <si>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</si>
  <si>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</si>
  <si>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</si>
  <si>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</si>
  <si>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</si>
  <si>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</si>
  <si>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</si>
  <si>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</si>
  <si>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</si>
  <si>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</si>
  <si>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</si>
  <si>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</si>
  <si>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</si>
  <si>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</si>
  <si>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</si>
  <si>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</si>
  <si>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</si>
  <si>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</si>
  <si>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</si>
  <si>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</si>
  <si>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</si>
  <si>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</si>
  <si>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</si>
  <si>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</si>
  <si>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</si>
  <si>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</si>
  <si>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</si>
  <si>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</si>
  <si>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</si>
  <si>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</si>
  <si>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</si>
  <si>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</si>
  <si>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</si>
  <si>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</si>
  <si>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</si>
  <si>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</si>
  <si>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</si>
  <si>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</si>
  <si>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</si>
  <si>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</si>
  <si>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</si>
  <si>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</si>
  <si>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</si>
  <si>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</si>
  <si>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</si>
  <si>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</si>
  <si>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</si>
  <si>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</si>
  <si>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</si>
  <si>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</si>
  <si>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</si>
  <si>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</si>
  <si>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</si>
  <si>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</si>
  <si>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</si>
  <si>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</si>
  <si>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</si>
  <si>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</si>
  <si>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</si>
  <si>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</si>
  <si>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</si>
  <si>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</si>
  <si>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</si>
  <si>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</si>
  <si>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</si>
  <si>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</si>
  <si>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</si>
  <si>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</si>
  <si>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</si>
  <si>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</si>
  <si>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</si>
  <si>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</si>
  <si>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</si>
  <si>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</si>
  <si>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</si>
  <si>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</si>
  <si>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</si>
  <si>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</si>
  <si>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</si>
  <si>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</si>
  <si>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</si>
  <si>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</si>
  <si>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</si>
  <si>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</si>
  <si>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</si>
  <si>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</si>
  <si>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</si>
  <si>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</si>
  <si>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</si>
  <si>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</si>
  <si>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</si>
  <si>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</si>
  <si>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</si>
  <si>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</si>
  <si>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</si>
  <si>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</si>
  <si>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</si>
  <si>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</si>
  <si>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</si>
  <si>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</si>
  <si>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</si>
  <si>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</si>
  <si>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</si>
  <si>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</si>
  <si>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</si>
  <si>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</si>
  <si>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</si>
  <si>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</si>
  <si>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</si>
  <si>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</si>
  <si>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</si>
  <si>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</si>
  <si>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</si>
  <si>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</si>
  <si>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</si>
  <si>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</si>
  <si>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</si>
  <si>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</si>
  <si>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</si>
  <si>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</si>
  <si>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</si>
  <si>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</si>
  <si>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</si>
  <si>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</si>
  <si>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</si>
  <si>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</si>
  <si>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</si>
  <si>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</si>
  <si>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</si>
  <si>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</si>
  <si>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</si>
  <si>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</si>
  <si>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</si>
  <si>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</si>
  <si>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</si>
  <si>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</si>
  <si>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</si>
  <si>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</si>
  <si>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</si>
  <si>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</si>
  <si>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</si>
  <si>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</si>
  <si>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</si>
  <si>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</si>
  <si>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</si>
  <si>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</si>
  <si>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</si>
  <si>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</si>
  <si>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</si>
  <si>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</si>
  <si>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</si>
  <si>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</si>
  <si>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</si>
  <si>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</si>
  <si>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</si>
  <si>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</si>
  <si>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</si>
  <si>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</si>
  <si>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</si>
  <si>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</si>
  <si>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</si>
  <si>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</si>
  <si>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</si>
  <si>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</si>
  <si>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</si>
  <si>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</si>
  <si>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</si>
  <si>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</si>
  <si>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</si>
  <si>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</si>
  <si>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</si>
  <si>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</si>
  <si>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</si>
  <si>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</si>
  <si>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</si>
  <si>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</si>
  <si>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</si>
  <si>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</si>
  <si>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</si>
  <si>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</si>
  <si>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</si>
  <si>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</si>
  <si>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</si>
  <si>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</si>
  <si>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</si>
  <si>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</si>
  <si>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</si>
  <si>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</si>
  <si>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</si>
  <si>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</si>
  <si>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</si>
  <si>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</si>
  <si>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</si>
  <si>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</si>
  <si>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</si>
  <si>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</si>
  <si>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</si>
  <si>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</si>
  <si>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</si>
  <si>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</si>
  <si>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</si>
  <si>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</si>
  <si>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</si>
  <si>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</si>
  <si>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</si>
  <si>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</si>
  <si>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</si>
  <si>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</si>
  <si>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</si>
  <si>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</si>
  <si>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</si>
  <si>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</si>
  <si>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</si>
  <si>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</si>
  <si>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</si>
  <si>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</si>
  <si>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</si>
  <si>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</si>
  <si>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</si>
  <si>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</si>
  <si>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</si>
  <si>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</si>
  <si>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</si>
  <si>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</si>
  <si>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</si>
  <si>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</si>
  <si>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</si>
  <si>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</si>
  <si>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</si>
  <si>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</si>
  <si>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</si>
  <si>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</si>
  <si>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</si>
  <si>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</si>
  <si>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</si>
  <si>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</si>
  <si>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</si>
  <si>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</si>
  <si>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</si>
  <si>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</si>
  <si>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</si>
  <si>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</si>
  <si>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</si>
  <si>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</si>
  <si>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</si>
  <si>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</si>
  <si>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</si>
  <si>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</si>
  <si>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</si>
  <si>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</si>
  <si>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</si>
  <si>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</si>
  <si>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</si>
  <si>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</si>
  <si>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</si>
  <si>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</si>
  <si>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</si>
  <si>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</si>
  <si>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</si>
  <si>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</si>
  <si>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</si>
  <si>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</si>
  <si>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</si>
  <si>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</si>
  <si>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</si>
  <si>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</si>
  <si>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</si>
  <si>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</si>
  <si>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</si>
  <si>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</si>
  <si>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</si>
  <si>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</si>
  <si>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</si>
  <si>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</si>
  <si>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</si>
  <si>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</si>
  <si>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</si>
  <si>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</si>
  <si>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</si>
  <si>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</si>
  <si>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</si>
  <si>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</si>
  <si>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</si>
  <si>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</si>
  <si>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</si>
  <si>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</si>
  <si>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</si>
  <si>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</si>
  <si>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</si>
  <si>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</si>
  <si>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</si>
  <si>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</si>
  <si>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</si>
  <si>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</si>
  <si>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</si>
  <si>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</si>
  <si>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</si>
  <si>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</si>
  <si>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</si>
  <si>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</si>
  <si>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</si>
  <si>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</si>
  <si>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</si>
  <si>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</si>
  <si>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</si>
  <si>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</si>
  <si>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</si>
  <si>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</si>
  <si>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</si>
  <si>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</si>
  <si>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</si>
  <si>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</si>
  <si>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</si>
  <si>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</si>
  <si>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</si>
  <si>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</si>
  <si>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</si>
  <si>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</si>
  <si>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</si>
  <si>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</si>
  <si>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</si>
  <si>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</si>
  <si>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</si>
  <si>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</si>
  <si>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</si>
  <si>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</si>
  <si>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</si>
  <si>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</si>
  <si>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</si>
  <si>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</si>
  <si>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</si>
  <si>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</si>
  <si>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</si>
  <si>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</si>
  <si>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</si>
  <si>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</si>
  <si>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</si>
  <si>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</si>
  <si>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</si>
  <si>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</si>
  <si>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</si>
  <si>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</si>
  <si>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</si>
  <si>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</si>
  <si>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</si>
  <si>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</si>
  <si>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</si>
  <si>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</si>
  <si>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</si>
  <si>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</si>
  <si>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</si>
  <si>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</si>
  <si>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</si>
  <si>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</si>
  <si>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</si>
  <si>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</si>
  <si>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</si>
  <si>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</si>
  <si>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</si>
  <si>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</si>
  <si>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</si>
  <si>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</si>
  <si>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</si>
  <si>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</si>
  <si>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</si>
  <si>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</si>
  <si>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</si>
  <si>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</si>
  <si>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</si>
  <si>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</si>
  <si>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</si>
  <si>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</si>
  <si>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</si>
  <si>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</si>
  <si>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</si>
  <si>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</si>
  <si>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</si>
  <si>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</si>
  <si>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</si>
  <si>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</si>
  <si>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</si>
  <si>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</si>
  <si>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</si>
  <si>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</si>
  <si>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</si>
  <si>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</si>
  <si>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</si>
  <si>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</si>
  <si>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</si>
  <si>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</si>
  <si>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</si>
  <si>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</si>
  <si>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</si>
  <si>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</si>
  <si>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</si>
  <si>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</si>
  <si>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</si>
  <si>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</si>
  <si>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</si>
  <si>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</si>
  <si>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</si>
  <si>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</si>
  <si>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</si>
  <si>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</si>
  <si>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</si>
  <si>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</si>
  <si>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</si>
  <si>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</si>
  <si>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</si>
  <si>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</si>
  <si>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</si>
  <si>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</si>
  <si>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</si>
  <si>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</si>
  <si>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</si>
  <si>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</si>
  <si>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</si>
  <si>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</si>
  <si>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</si>
  <si>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</si>
  <si>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</si>
  <si>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</si>
  <si>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</si>
  <si>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</si>
  <si>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</si>
  <si>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</si>
  <si>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</si>
  <si>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</si>
  <si>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</si>
  <si>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</si>
  <si>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</si>
  <si>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</si>
  <si>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</si>
  <si>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</si>
  <si>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</si>
  <si>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</si>
  <si>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</si>
  <si>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</si>
  <si>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</si>
  <si>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</si>
  <si>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</si>
  <si>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</si>
  <si>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</si>
  <si>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</si>
  <si>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</si>
  <si>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</si>
  <si>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</si>
  <si>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</si>
  <si>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</si>
  <si>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</si>
  <si>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</si>
  <si>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</si>
  <si>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</si>
  <si>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</si>
  <si>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</si>
  <si>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</si>
  <si>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</si>
  <si>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</si>
  <si>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</si>
  <si>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</si>
  <si>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</si>
  <si>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</si>
  <si>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</si>
  <si>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</si>
  <si>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</si>
  <si>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</si>
  <si>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</si>
  <si>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</si>
  <si>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</si>
  <si>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</si>
  <si>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</si>
  <si>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</si>
  <si>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</si>
  <si>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</si>
  <si>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</si>
  <si>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</si>
  <si>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</si>
  <si>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</si>
  <si>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</si>
  <si>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</si>
  <si>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</si>
  <si>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</si>
  <si>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</si>
  <si>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</si>
  <si>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</si>
  <si>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</si>
  <si>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</si>
  <si>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</si>
  <si>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</si>
  <si>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</si>
  <si>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</si>
  <si>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</si>
  <si>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</si>
  <si>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</si>
  <si>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</si>
  <si>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</si>
  <si>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</si>
  <si>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</si>
  <si>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</si>
  <si>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</si>
  <si>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</si>
  <si>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</si>
  <si>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</si>
  <si>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</si>
  <si>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</si>
  <si>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</si>
  <si>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</si>
  <si>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</si>
  <si>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</si>
  <si>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</si>
  <si>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</si>
  <si>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</si>
  <si>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</si>
  <si>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</si>
  <si>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</si>
  <si>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</si>
  <si>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</si>
  <si>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</si>
  <si>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</si>
  <si>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</si>
  <si>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</si>
  <si>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</si>
  <si>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</si>
  <si>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</si>
  <si>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</si>
  <si>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</si>
  <si>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</si>
  <si>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</si>
  <si>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</si>
  <si>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</si>
  <si>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</si>
  <si>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</si>
  <si>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</si>
  <si>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</si>
  <si>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</si>
  <si>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</si>
  <si>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</si>
  <si>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</si>
  <si>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</si>
  <si>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</si>
  <si>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</si>
  <si>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</si>
  <si>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</si>
  <si>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</si>
  <si>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</si>
  <si>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</si>
  <si>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</si>
  <si>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</si>
  <si>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</si>
  <si>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</si>
  <si>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</si>
  <si>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</si>
  <si>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</si>
  <si>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</si>
  <si>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</si>
  <si>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</si>
  <si>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</si>
  <si>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</si>
  <si>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</si>
  <si>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</si>
  <si>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</si>
  <si>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</si>
  <si>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</si>
  <si>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</si>
  <si>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</si>
  <si>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</si>
  <si>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</si>
  <si>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</si>
  <si>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</si>
  <si>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</si>
  <si>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</si>
  <si>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</si>
  <si>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</si>
  <si>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</si>
  <si>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</si>
  <si>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</si>
  <si>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</si>
  <si>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</si>
  <si>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</si>
  <si>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</si>
  <si>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</si>
  <si>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</si>
  <si>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</si>
  <si>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</si>
  <si>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</si>
  <si>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</si>
  <si>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</si>
  <si>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</si>
  <si>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</si>
  <si>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</si>
  <si>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</si>
  <si>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</si>
  <si>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</si>
  <si>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</si>
  <si>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</si>
  <si>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</si>
  <si>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</si>
  <si>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</si>
  <si>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</si>
  <si>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</si>
  <si>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</si>
  <si>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</si>
  <si>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</si>
  <si>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</si>
  <si>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</si>
  <si>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</si>
  <si>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</si>
  <si>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</si>
  <si>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</si>
  <si>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</si>
  <si>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</si>
  <si>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</si>
  <si>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</si>
  <si>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</si>
  <si>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</si>
  <si>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</si>
  <si>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</si>
  <si>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</si>
  <si>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</si>
  <si>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</si>
  <si>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</si>
  <si>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</si>
  <si>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</si>
  <si>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</si>
  <si>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</si>
  <si>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</si>
  <si>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</si>
  <si>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</si>
  <si>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</si>
  <si>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</si>
  <si>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</si>
  <si>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</si>
  <si>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</si>
  <si>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</si>
  <si>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</si>
  <si>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</si>
  <si>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</si>
  <si>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</si>
  <si>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</si>
  <si>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</si>
  <si>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</si>
  <si>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</si>
  <si>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</si>
  <si>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</si>
  <si>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</si>
  <si>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</si>
  <si>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</si>
  <si>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</si>
  <si>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</si>
  <si>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</si>
  <si>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</si>
  <si>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</si>
  <si>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</si>
  <si>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</si>
  <si>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</si>
  <si>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</si>
  <si>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</si>
  <si>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</si>
  <si>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</si>
  <si>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</si>
  <si>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</si>
  <si>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</si>
  <si>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</si>
  <si>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</si>
  <si>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</si>
  <si>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</si>
  <si>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</si>
  <si>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</si>
  <si>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</si>
  <si>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</si>
  <si>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</si>
  <si>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</si>
  <si>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</si>
  <si>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</si>
  <si>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</si>
  <si>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</si>
  <si>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</si>
  <si>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</si>
  <si>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</si>
  <si>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</si>
  <si>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</si>
  <si>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</si>
  <si>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</si>
  <si>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</si>
  <si>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</si>
  <si>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</si>
  <si>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</si>
  <si>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</si>
  <si>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</si>
  <si>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</si>
  <si>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</si>
  <si>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</si>
  <si>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</si>
  <si>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</si>
  <si>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</si>
  <si>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</si>
  <si>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</si>
  <si>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</si>
  <si>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</si>
  <si>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</si>
  <si>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</si>
  <si>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</si>
  <si>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</si>
  <si>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</si>
  <si>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</si>
  <si>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</si>
  <si>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</si>
  <si>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</si>
  <si>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</si>
  <si>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</si>
  <si>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</si>
  <si>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</si>
  <si>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</si>
  <si>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</si>
  <si>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</si>
  <si>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</si>
  <si>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</si>
  <si>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</si>
  <si>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</si>
  <si>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</si>
  <si>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</si>
  <si>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</si>
  <si>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</si>
  <si>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</si>
  <si>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</si>
  <si>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</si>
  <si>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</si>
  <si>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</si>
  <si>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</si>
  <si>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</si>
  <si>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</si>
  <si>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</si>
  <si>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</si>
  <si>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</si>
  <si>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</si>
  <si>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</si>
  <si>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</si>
  <si>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</si>
  <si>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</si>
  <si>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</si>
  <si>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</si>
  <si>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</si>
  <si>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</si>
  <si>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</si>
  <si>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</si>
  <si>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</si>
  <si>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</si>
  <si>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</si>
  <si>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</si>
  <si>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</si>
  <si>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</si>
  <si>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</si>
  <si>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</si>
  <si>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</si>
  <si>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</si>
  <si>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</si>
  <si>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</si>
  <si>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</si>
  <si>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</si>
  <si>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</si>
  <si>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</si>
  <si>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</si>
  <si>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</si>
  <si>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</si>
  <si>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</si>
  <si>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</si>
  <si>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</si>
  <si>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</si>
  <si>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</si>
  <si>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</si>
  <si>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</si>
  <si>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</si>
  <si>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</si>
  <si>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</si>
  <si>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</si>
  <si>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</si>
  <si>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</si>
  <si>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</si>
  <si>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</si>
  <si>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</si>
  <si>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</si>
  <si>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</si>
  <si>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</si>
  <si>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</si>
  <si>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</si>
  <si>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</si>
  <si>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</si>
  <si>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</si>
  <si>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</si>
  <si>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</si>
  <si>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</si>
  <si>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</si>
  <si>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</si>
  <si>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</si>
  <si>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</si>
  <si>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</si>
  <si>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</si>
  <si>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</si>
  <si>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</si>
  <si>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</si>
  <si>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</si>
  <si>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</si>
  <si>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</si>
  <si>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</si>
  <si>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</si>
  <si>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</si>
  <si>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</si>
  <si>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</si>
  <si>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</si>
  <si>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</si>
  <si>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</si>
  <si>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</si>
  <si>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</si>
  <si>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</si>
  <si>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</si>
  <si>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</si>
  <si>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</si>
  <si>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</si>
  <si>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</si>
  <si>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</si>
  <si>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</si>
  <si>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</si>
  <si>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</si>
  <si>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</si>
  <si>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</si>
  <si>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</si>
  <si>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</si>
  <si>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</si>
  <si>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</si>
  <si>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</si>
  <si>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</si>
  <si>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</si>
  <si>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</si>
  <si>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</si>
  <si>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</si>
  <si>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</si>
  <si>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</si>
  <si>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</si>
  <si>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</si>
  <si>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</si>
  <si>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</si>
  <si>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</si>
  <si>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</si>
  <si>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</si>
  <si>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</si>
  <si>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</si>
  <si>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</si>
  <si>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</si>
  <si>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</si>
  <si>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</si>
  <si>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</si>
  <si>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</si>
  <si>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</si>
  <si>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</si>
  <si>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</si>
  <si>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</si>
  <si>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</si>
  <si>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</si>
  <si>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</si>
  <si>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</si>
  <si>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</si>
  <si>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</si>
  <si>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</si>
  <si>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</si>
  <si>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</si>
  <si>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</si>
  <si>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</si>
  <si>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</si>
  <si>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</si>
  <si>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</si>
  <si>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</si>
  <si>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</si>
  <si>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</si>
  <si>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</si>
  <si>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</si>
  <si>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</si>
  <si>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</si>
  <si>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</si>
  <si>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</si>
  <si>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</si>
  <si>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</si>
  <si>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</si>
  <si>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</si>
  <si>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</si>
  <si>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</si>
  <si>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</si>
  <si>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</si>
  <si>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</si>
  <si>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</si>
  <si>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</si>
  <si>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</si>
  <si>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</si>
  <si>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</si>
  <si>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</si>
  <si>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</si>
  <si>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</si>
  <si>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</si>
  <si>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</si>
  <si>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</si>
  <si>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</si>
  <si>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</si>
  <si>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</si>
  <si>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</si>
  <si>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</si>
  <si>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</si>
  <si>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</si>
  <si>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</si>
  <si>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</si>
  <si>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</si>
  <si>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</si>
  <si>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</si>
  <si>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</si>
  <si>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</si>
  <si>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</si>
  <si>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</si>
  <si>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</si>
  <si>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</si>
  <si>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</si>
  <si>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</si>
  <si>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</si>
  <si>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</si>
  <si>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</si>
  <si>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</si>
  <si>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</si>
  <si>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</si>
  <si>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</si>
  <si>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</si>
  <si>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</si>
  <si>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</si>
  <si>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</si>
  <si>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</si>
  <si>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</si>
  <si>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</si>
  <si>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</si>
  <si>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</si>
  <si>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</si>
  <si>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</si>
  <si>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</si>
  <si>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</si>
  <si>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</si>
  <si>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</si>
  <si>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</si>
  <si>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</si>
  <si>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</si>
  <si>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</si>
  <si>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</si>
  <si>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</si>
  <si>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</si>
  <si>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</si>
  <si>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</si>
  <si>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</si>
  <si>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</si>
  <si>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</si>
  <si>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</si>
  <si>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</si>
  <si>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</si>
  <si>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</si>
  <si>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</si>
  <si>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</si>
  <si>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</si>
  <si>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</si>
  <si>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</si>
  <si>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</si>
  <si>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</si>
  <si>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</si>
  <si>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</si>
  <si>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</si>
  <si>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</si>
  <si>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</si>
  <si>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</si>
  <si>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</si>
  <si>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</si>
  <si>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</si>
  <si>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</si>
  <si>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</si>
  <si>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</si>
  <si>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</si>
  <si>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</si>
  <si>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</si>
  <si>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</si>
  <si>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</si>
  <si>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</si>
  <si>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</si>
  <si>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</si>
  <si>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</si>
  <si>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</si>
  <si>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</si>
  <si>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</si>
  <si>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</si>
  <si>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</si>
  <si>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</si>
  <si>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</si>
  <si>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</si>
  <si>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</si>
  <si>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</si>
  <si>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</si>
  <si>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</si>
  <si>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</si>
  <si>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</si>
  <si>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</si>
  <si>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</si>
  <si>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</si>
  <si>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</si>
  <si>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</si>
  <si>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</si>
  <si>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</si>
  <si>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</si>
  <si>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</si>
  <si>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</si>
  <si>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</si>
  <si>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</si>
  <si>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</si>
  <si>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</si>
  <si>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</si>
  <si>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</si>
  <si>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</si>
  <si>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</si>
  <si>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</si>
  <si>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</si>
  <si>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</si>
  <si>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</si>
  <si>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</si>
  <si>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</si>
  <si>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</si>
  <si>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</si>
  <si>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</si>
  <si>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</si>
  <si>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</si>
  <si>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</si>
  <si>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</si>
  <si>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</si>
  <si>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</si>
  <si>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</si>
  <si>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</si>
  <si>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</si>
  <si>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</si>
  <si>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</si>
  <si>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</si>
  <si>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</si>
  <si>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</si>
  <si>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</si>
  <si>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</si>
  <si>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</si>
  <si>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</si>
  <si>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</si>
  <si>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</si>
  <si>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</si>
  <si>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</si>
  <si>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</si>
  <si>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</si>
  <si>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</si>
  <si>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</si>
  <si>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</si>
  <si>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</si>
  <si>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</si>
  <si>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</si>
  <si>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</si>
  <si>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</si>
  <si>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</si>
  <si>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</si>
  <si>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</si>
  <si>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</si>
  <si>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</si>
  <si>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</si>
  <si>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</si>
  <si>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</si>
  <si>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</si>
  <si>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</si>
  <si>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</si>
  <si>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</si>
  <si>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</si>
  <si>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</si>
  <si>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</si>
  <si>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</si>
  <si>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</si>
  <si>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</si>
  <si>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</si>
  <si>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</si>
  <si>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</si>
  <si>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</si>
  <si>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</si>
  <si>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</si>
  <si>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</si>
  <si>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</si>
  <si>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</si>
  <si>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</si>
  <si>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</si>
  <si>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</si>
  <si>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</si>
  <si>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</si>
  <si>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</si>
  <si>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</si>
  <si>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</si>
  <si>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</si>
  <si>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</si>
  <si>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</si>
  <si>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</si>
  <si>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</si>
  <si>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</si>
  <si>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</si>
  <si>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</si>
  <si>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</si>
  <si>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</si>
  <si>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</si>
  <si>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</si>
  <si>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</si>
  <si>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</si>
  <si>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</si>
  <si>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</si>
  <si>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</si>
  <si>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</si>
  <si>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</si>
  <si>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</si>
  <si>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</si>
  <si>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</si>
  <si>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</si>
  <si>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</si>
  <si>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</si>
  <si>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</si>
  <si>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</si>
  <si>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</si>
  <si>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</si>
  <si>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</si>
  <si>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</si>
  <si>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</si>
  <si>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</si>
  <si>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</si>
  <si>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</si>
  <si>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</si>
  <si>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</si>
  <si>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</si>
  <si>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</si>
  <si>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</si>
  <si>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</si>
  <si>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</si>
  <si>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</si>
  <si>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</si>
  <si>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</si>
  <si>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</si>
  <si>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</si>
  <si>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</si>
  <si>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</si>
  <si>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</si>
  <si>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</si>
  <si>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</si>
  <si>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</si>
  <si>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</si>
  <si>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</si>
  <si>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</si>
  <si>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</si>
  <si>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</si>
  <si>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</si>
  <si>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</si>
  <si>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</si>
  <si>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</si>
  <si>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</si>
  <si>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</si>
  <si>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</si>
  <si>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</si>
  <si>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</si>
  <si>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</si>
  <si>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</si>
  <si>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</si>
  <si>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</si>
  <si>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</si>
  <si>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</si>
  <si>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</si>
  <si>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</si>
  <si>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</si>
  <si>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</si>
  <si>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</si>
  <si>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</si>
  <si>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</si>
  <si>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</si>
  <si>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</si>
  <si>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</si>
  <si>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</si>
  <si>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</si>
  <si>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</si>
  <si>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</si>
  <si>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</si>
  <si>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</si>
  <si>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</si>
  <si>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</si>
  <si>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</si>
  <si>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</si>
  <si>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</si>
  <si>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</si>
  <si>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</si>
  <si>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</si>
  <si>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</si>
  <si>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</si>
  <si>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</si>
  <si>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</si>
  <si>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</si>
  <si>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</si>
  <si>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</si>
  <si>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</si>
  <si>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</si>
  <si>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</si>
  <si>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</si>
  <si>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</si>
  <si>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</si>
  <si>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</si>
  <si>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</si>
  <si>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</si>
  <si>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</si>
  <si>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</si>
  <si>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</si>
  <si>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</si>
  <si>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</si>
  <si>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</si>
  <si>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</si>
  <si>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</si>
  <si>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</si>
  <si>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</si>
  <si>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</si>
  <si>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</si>
  <si>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</si>
  <si>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</si>
  <si>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</si>
  <si>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</si>
  <si>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</si>
  <si>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</si>
  <si>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</si>
  <si>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</si>
  <si>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</si>
  <si>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</si>
  <si>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</si>
  <si>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</si>
  <si>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</si>
  <si>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</si>
  <si>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</si>
  <si>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</si>
  <si>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</si>
  <si>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</si>
  <si>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</si>
  <si>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</si>
  <si>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</si>
  <si>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</si>
  <si>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</si>
  <si>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</si>
  <si>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</si>
  <si>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</si>
  <si>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</si>
  <si>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</si>
  <si>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</si>
  <si>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</si>
  <si>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</si>
  <si>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</si>
  <si>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</si>
  <si>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</si>
  <si>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</si>
  <si>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</si>
  <si>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</si>
  <si>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</si>
  <si>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</si>
  <si>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</si>
  <si>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</si>
  <si>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</si>
  <si>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</si>
  <si>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</si>
  <si>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</si>
  <si>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</si>
  <si>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</si>
  <si>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</si>
  <si>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</si>
  <si>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</si>
  <si>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</si>
  <si>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</si>
  <si>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</si>
  <si>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</si>
  <si>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</si>
  <si>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</si>
  <si>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</si>
  <si>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</si>
  <si>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</si>
  <si>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</si>
  <si>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</si>
  <si>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</si>
  <si>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</si>
  <si>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</si>
  <si>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</si>
  <si>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</si>
  <si>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</si>
  <si>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</si>
  <si>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</si>
  <si>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</si>
  <si>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</si>
  <si>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</si>
  <si>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</si>
  <si>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</si>
  <si>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</si>
  <si>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</si>
  <si>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</si>
  <si>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</si>
  <si>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</si>
  <si>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</si>
  <si>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</si>
  <si>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</si>
  <si>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</si>
  <si>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</si>
  <si>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</si>
  <si>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</si>
  <si>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</si>
  <si>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</si>
  <si>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</si>
  <si>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</si>
  <si>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</si>
  <si>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</si>
  <si>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</si>
  <si>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</si>
  <si>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</si>
  <si>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</si>
  <si>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</si>
  <si>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</si>
  <si>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</si>
  <si>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</si>
  <si>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</si>
  <si>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</si>
  <si>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</si>
  <si>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</si>
  <si>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</si>
  <si>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</si>
  <si>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</si>
  <si>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</si>
  <si>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</si>
  <si>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</si>
  <si>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</si>
  <si>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</si>
  <si>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</si>
  <si>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</si>
  <si>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</si>
  <si>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</si>
  <si>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</si>
  <si>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</si>
  <si>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</si>
  <si>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</si>
  <si>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</si>
  <si>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</si>
  <si>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</si>
  <si>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</si>
  <si>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</si>
  <si>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</si>
  <si>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</si>
  <si>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</si>
  <si>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</si>
  <si>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</si>
  <si>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</si>
  <si>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</si>
  <si>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</si>
  <si>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</si>
  <si>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</si>
  <si>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</si>
  <si>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</si>
  <si>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</si>
  <si>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</si>
  <si>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</si>
  <si>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</si>
  <si>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</si>
  <si>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</si>
  <si>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</si>
  <si>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</si>
  <si>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</si>
  <si>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</si>
  <si>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</si>
  <si>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</si>
  <si>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</si>
  <si>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</si>
  <si>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</si>
  <si>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</si>
  <si>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</si>
  <si>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</si>
  <si>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</si>
  <si>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</si>
  <si>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</si>
  <si>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</si>
  <si>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</si>
  <si>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</si>
  <si>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</si>
  <si>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</si>
  <si>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</si>
  <si>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</si>
  <si>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</si>
  <si>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</si>
  <si>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</si>
  <si>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</si>
  <si>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</si>
  <si>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</si>
  <si>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</si>
  <si>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</si>
  <si>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</si>
  <si>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</si>
  <si>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</si>
  <si>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</si>
  <si>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</si>
  <si>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</si>
  <si>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</si>
  <si>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</si>
  <si>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</si>
  <si>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</si>
  <si>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</si>
  <si>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</si>
  <si>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</si>
  <si>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</si>
  <si>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</si>
  <si>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</si>
  <si>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</si>
  <si>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</si>
  <si>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</si>
  <si>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</si>
  <si>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</si>
  <si>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</si>
  <si>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</si>
  <si>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</si>
  <si>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</si>
  <si>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</si>
  <si>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</si>
  <si>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</si>
  <si>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</si>
  <si>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</si>
  <si>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</si>
  <si>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</si>
  <si>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</si>
  <si>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</si>
  <si>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</si>
  <si>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</si>
  <si>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</si>
  <si>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</si>
  <si>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</si>
  <si>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</si>
  <si>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</si>
  <si>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</si>
  <si>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</si>
  <si>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</si>
  <si>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</si>
  <si>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</si>
  <si>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</si>
  <si>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</si>
  <si>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</si>
  <si>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</si>
  <si>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</si>
  <si>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</si>
  <si>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</si>
  <si>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</si>
  <si>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</si>
  <si>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</si>
  <si>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</si>
  <si>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</si>
  <si>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</si>
  <si>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</si>
  <si>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</si>
  <si>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</si>
  <si>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</si>
  <si>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</si>
  <si>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</si>
  <si>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</si>
  <si>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</si>
  <si>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</si>
  <si>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</si>
  <si>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</si>
  <si>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</si>
  <si>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</si>
  <si>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</si>
  <si>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</si>
  <si>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</si>
  <si>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</si>
  <si>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</si>
  <si>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</si>
  <si>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</si>
  <si>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</si>
  <si>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</si>
  <si>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</si>
  <si>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</si>
  <si>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</si>
  <si>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</si>
  <si>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</si>
  <si>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</si>
  <si>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</si>
  <si>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</si>
  <si>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</si>
  <si>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</si>
  <si>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</si>
  <si>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</si>
  <si>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</si>
  <si>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</si>
  <si>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</si>
  <si>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</si>
  <si>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</si>
  <si>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</si>
  <si>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</si>
  <si>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</si>
  <si>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</si>
  <si>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</si>
  <si>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</si>
  <si>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</si>
  <si>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</si>
  <si>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</si>
  <si>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</si>
  <si>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</si>
  <si>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</si>
  <si>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</si>
  <si>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</si>
  <si>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</si>
  <si>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</si>
  <si>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</si>
  <si>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</si>
  <si>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</si>
  <si>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</si>
  <si>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</si>
  <si>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</si>
  <si>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</si>
  <si>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</si>
  <si>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</si>
  <si>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</si>
  <si>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</si>
  <si>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</si>
  <si>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</si>
  <si>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</si>
  <si>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</si>
  <si>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</si>
  <si>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</si>
  <si>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</si>
  <si>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</si>
  <si>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</si>
  <si>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</si>
  <si>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</si>
  <si>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</si>
  <si>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</si>
  <si>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</si>
  <si>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</si>
  <si>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</si>
  <si>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</si>
  <si>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</si>
  <si>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</si>
  <si>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</si>
  <si>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</si>
  <si>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</si>
  <si>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</si>
  <si>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</si>
  <si>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</si>
  <si>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</si>
  <si>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</si>
  <si>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</si>
  <si>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</si>
  <si>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</si>
  <si>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</si>
  <si>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</si>
  <si>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</si>
  <si>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</si>
  <si>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</si>
  <si>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</si>
  <si>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</si>
  <si>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</si>
  <si>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</si>
  <si>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</si>
  <si>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</si>
  <si>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</si>
  <si>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</si>
  <si>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</si>
  <si>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</si>
  <si>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</si>
  <si>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</si>
  <si>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</si>
  <si>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</si>
  <si>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</si>
  <si>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</si>
  <si>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</si>
  <si>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</si>
  <si>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</si>
  <si>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</si>
  <si>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</si>
  <si>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</si>
  <si>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</si>
  <si>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</si>
  <si>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</si>
  <si>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</si>
  <si>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</si>
  <si>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</si>
  <si>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</si>
  <si>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</si>
  <si>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</si>
  <si>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</si>
  <si>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</si>
  <si>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</si>
  <si>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</si>
  <si>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</si>
  <si>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</si>
  <si>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</si>
  <si>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</si>
  <si>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</si>
  <si>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</si>
  <si>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</si>
  <si>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</si>
  <si>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</si>
  <si>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</si>
  <si>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</si>
  <si>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</si>
  <si>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</si>
  <si>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</si>
  <si>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</si>
  <si>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</si>
  <si>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</si>
  <si>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</si>
  <si>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</si>
  <si>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</si>
  <si>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</si>
  <si>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</si>
  <si>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</si>
  <si>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</si>
  <si>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</si>
  <si>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</si>
  <si>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</si>
  <si>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</si>
  <si>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</si>
  <si>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</si>
  <si>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</si>
  <si>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</si>
  <si>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</si>
  <si>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</si>
  <si>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</si>
  <si>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</si>
  <si>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</si>
  <si>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</si>
  <si>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</si>
  <si>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</si>
  <si>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</si>
  <si>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</si>
  <si>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</si>
  <si>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</si>
  <si>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</si>
  <si>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</si>
  <si>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</si>
  <si>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</si>
  <si>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</si>
  <si>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</si>
  <si>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</si>
  <si>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</si>
  <si>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</si>
  <si>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</si>
  <si>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</si>
  <si>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</si>
  <si>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</si>
  <si>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</si>
  <si>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</si>
  <si>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</si>
  <si>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</si>
  <si>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</si>
  <si>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</si>
  <si>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</si>
  <si>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</si>
  <si>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</si>
  <si>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</si>
  <si>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</si>
  <si>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</si>
  <si>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</si>
  <si>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</si>
  <si>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</si>
  <si>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</si>
  <si>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</si>
  <si>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</si>
  <si>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</si>
  <si>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</si>
  <si>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</si>
  <si>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</si>
  <si>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</si>
  <si>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</si>
  <si>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</si>
  <si>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</si>
  <si>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</si>
  <si>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</si>
  <si>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</si>
  <si>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</si>
  <si>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</si>
  <si>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</si>
  <si>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</si>
  <si>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</si>
  <si>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</si>
  <si>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</si>
  <si>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</si>
  <si>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</si>
  <si>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</si>
  <si>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</si>
  <si>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</si>
  <si>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</si>
  <si>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</si>
  <si>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</si>
  <si>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</si>
  <si>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</si>
  <si>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</si>
  <si>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</si>
  <si>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</si>
  <si>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</si>
  <si>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</si>
  <si>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</si>
  <si>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</si>
  <si>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</si>
  <si>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</si>
  <si>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</si>
  <si>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</si>
  <si>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</si>
  <si>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</si>
  <si>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</si>
  <si>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</si>
  <si>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</si>
  <si>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</si>
  <si>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</si>
  <si>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</si>
  <si>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</si>
  <si>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</si>
  <si>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</si>
  <si>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</si>
  <si>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</si>
  <si>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</si>
  <si>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</si>
  <si>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</si>
  <si>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</si>
  <si>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</si>
  <si>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</si>
  <si>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</si>
  <si>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</si>
  <si>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</si>
  <si>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</si>
  <si>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</si>
  <si>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</si>
  <si>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</si>
  <si>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</si>
  <si>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</si>
  <si>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</si>
  <si>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</si>
  <si>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</si>
  <si>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</si>
  <si>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</si>
  <si>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</si>
  <si>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</si>
  <si>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</si>
  <si>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</si>
  <si>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</si>
  <si>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</si>
  <si>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</si>
  <si>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</si>
  <si>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</si>
  <si>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</si>
  <si>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</si>
  <si>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</si>
  <si>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</si>
  <si>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</si>
  <si>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</si>
  <si>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</si>
  <si>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</si>
  <si>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</si>
  <si>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</si>
  <si>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</si>
  <si>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</si>
  <si>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</si>
  <si>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</si>
  <si>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</si>
  <si>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</si>
  <si>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</si>
  <si>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</si>
  <si>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</si>
  <si>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</si>
  <si>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</si>
  <si>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</si>
  <si>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</si>
  <si>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</si>
  <si>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</si>
  <si>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</si>
  <si>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</si>
  <si>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</si>
  <si>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</si>
  <si>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</si>
  <si>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</si>
  <si>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</si>
  <si>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</si>
  <si>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</si>
  <si>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</si>
  <si>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</si>
  <si>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</si>
  <si>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</si>
  <si>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</si>
  <si>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</si>
  <si>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</si>
  <si>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</si>
  <si>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</si>
  <si>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</si>
  <si>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</si>
  <si>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</si>
  <si>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</si>
  <si>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</si>
  <si>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</si>
  <si>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</si>
  <si>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</si>
  <si>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</si>
  <si>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</si>
  <si>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</si>
  <si>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</si>
  <si>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</si>
  <si>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</si>
  <si>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</si>
  <si>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</si>
  <si>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</si>
  <si>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</si>
  <si>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</si>
  <si>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</si>
  <si>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</si>
  <si>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</si>
  <si>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</si>
  <si>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</si>
  <si>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</si>
  <si>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</si>
  <si>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</si>
  <si>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</si>
  <si>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</si>
  <si>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</si>
  <si>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</si>
  <si>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</si>
  <si>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</si>
  <si>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</si>
  <si>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</si>
  <si>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</si>
  <si>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</si>
  <si>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</si>
  <si>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</si>
  <si>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</si>
  <si>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</si>
  <si>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</si>
  <si>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</si>
  <si>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</si>
  <si>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</si>
  <si>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</si>
  <si>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</si>
  <si>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</si>
  <si>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</si>
  <si>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</si>
  <si>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</si>
  <si>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</si>
  <si>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</si>
  <si>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</si>
  <si>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</si>
  <si>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</si>
  <si>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</si>
  <si>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</si>
  <si>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</si>
  <si>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</si>
  <si>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</si>
  <si>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</si>
  <si>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</si>
  <si>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</si>
  <si>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</si>
  <si>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</si>
  <si>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</si>
  <si>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</si>
  <si>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</si>
  <si>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</si>
  <si>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</si>
  <si>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</si>
  <si>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</si>
  <si>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</si>
  <si>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</si>
  <si>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</si>
  <si>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</si>
  <si>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</si>
  <si>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</si>
  <si>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</si>
  <si>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</si>
  <si>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</si>
  <si>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</si>
  <si>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</si>
  <si>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</si>
  <si>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</si>
  <si>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</si>
  <si>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</si>
  <si>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</si>
  <si>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</si>
  <si>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</si>
  <si>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</si>
  <si>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</si>
  <si>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</si>
  <si>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</si>
  <si>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</si>
  <si>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</si>
  <si>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</si>
  <si>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</si>
  <si>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</si>
  <si>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</si>
  <si>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</si>
  <si>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</si>
  <si>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</si>
  <si>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</si>
  <si>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</si>
  <si>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</si>
  <si>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</si>
  <si>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</si>
  <si>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</si>
  <si>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</si>
  <si>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</si>
  <si>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</si>
  <si>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</si>
  <si>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</si>
  <si>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</si>
  <si>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</si>
  <si>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</si>
  <si>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</si>
  <si>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</si>
  <si>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</si>
  <si>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</si>
  <si>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</si>
  <si>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</si>
  <si>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</si>
  <si>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</si>
  <si>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</si>
  <si>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</si>
  <si>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</si>
  <si>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</si>
  <si>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</si>
  <si>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</si>
  <si>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</si>
  <si>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</si>
  <si>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</si>
  <si>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</si>
  <si>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</si>
  <si>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</si>
  <si>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</si>
  <si>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</si>
  <si>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</si>
  <si>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</si>
  <si>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</si>
  <si>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</si>
  <si>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</si>
  <si>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</si>
  <si>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</si>
  <si>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</si>
  <si>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</si>
  <si>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</si>
  <si>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</si>
  <si>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</si>
  <si>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</si>
  <si>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</si>
  <si>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</si>
  <si>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</si>
  <si>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</si>
  <si>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</si>
  <si>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</si>
  <si>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</si>
  <si>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</si>
  <si>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</si>
  <si>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</si>
  <si>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</si>
  <si>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</si>
  <si>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</si>
  <si>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</si>
  <si>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</si>
  <si>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</si>
  <si>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</si>
  <si>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</si>
  <si>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</si>
  <si>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</si>
  <si>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</si>
  <si>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</si>
  <si>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</si>
  <si>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</si>
  <si>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</si>
  <si>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</si>
  <si>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</si>
  <si>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</si>
  <si>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</si>
  <si>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</si>
  <si>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</si>
  <si>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</si>
  <si>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</si>
  <si>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</si>
  <si>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</si>
  <si>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</si>
  <si>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</si>
  <si>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</si>
  <si>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</si>
  <si>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</si>
  <si>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</si>
  <si>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</si>
  <si>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</si>
  <si>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</si>
  <si>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</si>
  <si>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</si>
  <si>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</si>
  <si>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</si>
  <si>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</si>
  <si>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</si>
  <si>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</si>
  <si>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</si>
  <si>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</si>
  <si>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</si>
  <si>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</si>
  <si>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</si>
  <si>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</si>
  <si>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</si>
  <si>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</si>
  <si>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</si>
  <si>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</si>
  <si>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</si>
  <si>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</si>
  <si>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</si>
  <si>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</si>
  <si>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</si>
  <si>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</si>
  <si>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</si>
  <si>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</si>
  <si>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</si>
  <si>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</si>
  <si>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</si>
  <si>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</si>
  <si>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</si>
  <si>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</si>
  <si>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</si>
  <si>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</si>
  <si>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</si>
  <si>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</si>
  <si>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</si>
  <si>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</si>
  <si>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</si>
  <si>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</si>
  <si>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</si>
  <si>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</si>
  <si>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</si>
  <si>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</si>
  <si>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</si>
  <si>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</si>
  <si>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</si>
  <si>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</si>
  <si>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</si>
  <si>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</si>
  <si>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</si>
  <si>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</si>
  <si>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</si>
  <si>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</si>
  <si>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</si>
  <si>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</si>
  <si>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</si>
  <si>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</si>
  <si>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</si>
  <si>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</si>
  <si>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</si>
  <si>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</si>
  <si>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</si>
  <si>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</si>
  <si>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</si>
  <si>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</si>
  <si>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</si>
  <si>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</si>
  <si>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</si>
  <si>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</si>
  <si>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</si>
  <si>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</si>
  <si>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</si>
  <si>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</si>
  <si>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</si>
  <si>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</si>
  <si>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</si>
  <si>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</si>
  <si>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</si>
  <si>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</si>
  <si>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</si>
  <si>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</si>
  <si>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</si>
  <si>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</si>
  <si>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</si>
  <si>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</si>
  <si>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</si>
  <si>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</si>
  <si>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</si>
  <si>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</si>
  <si>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</si>
  <si>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</si>
  <si>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</si>
  <si>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</si>
  <si>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</si>
  <si>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</si>
  <si>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</si>
  <si>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</si>
  <si>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</si>
  <si>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</si>
  <si>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</si>
  <si>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</si>
  <si>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</si>
  <si>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</si>
  <si>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</si>
  <si>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</si>
  <si>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</si>
  <si>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</si>
  <si>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</si>
  <si>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</si>
  <si>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</si>
  <si>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</si>
  <si>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</si>
  <si>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</si>
  <si>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</si>
  <si>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</si>
  <si>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</si>
  <si>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</si>
  <si>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</si>
  <si>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</si>
  <si>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</si>
  <si>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</si>
  <si>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</si>
  <si>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</si>
  <si>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</si>
  <si>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</si>
  <si>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</si>
  <si>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</si>
  <si>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</si>
  <si>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</si>
  <si>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</si>
  <si>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</si>
  <si>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</si>
  <si>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</si>
  <si>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</si>
  <si>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</si>
  <si>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</si>
  <si>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</si>
  <si>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</si>
  <si>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</si>
  <si>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</si>
  <si>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</si>
  <si>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</si>
  <si>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</si>
  <si>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</si>
  <si>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</si>
  <si>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</si>
  <si>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</si>
  <si>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</si>
  <si>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</si>
  <si>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</si>
  <si>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</si>
  <si>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</si>
  <si>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</si>
  <si>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</si>
  <si>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</si>
  <si>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</si>
  <si>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</si>
  <si>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</si>
  <si>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</si>
  <si>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</si>
  <si>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</si>
  <si>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</si>
  <si>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</si>
  <si>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</si>
  <si>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</si>
  <si>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</si>
  <si>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</si>
  <si>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</si>
  <si>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</si>
  <si>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</si>
  <si>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</si>
  <si>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</si>
  <si>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</si>
  <si>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</si>
  <si>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</si>
  <si>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</si>
  <si>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</si>
  <si>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</si>
  <si>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</si>
  <si>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</si>
  <si>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</si>
  <si>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</si>
  <si>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</si>
  <si>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</si>
  <si>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</si>
  <si>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</si>
  <si>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</si>
  <si>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</si>
  <si>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</si>
  <si>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</si>
  <si>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</si>
  <si>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</si>
  <si>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</si>
  <si>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</si>
  <si>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</si>
  <si>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</si>
  <si>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</si>
  <si>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</si>
  <si>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</si>
  <si>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</si>
  <si>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</si>
  <si>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</si>
  <si>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</si>
  <si>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</si>
  <si>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</si>
  <si>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</si>
  <si>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</si>
  <si>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</si>
  <si>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</si>
  <si>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</si>
  <si>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</si>
  <si>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</si>
  <si>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</si>
  <si>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</si>
  <si>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</si>
  <si>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</si>
  <si>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</si>
  <si>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</si>
  <si>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</si>
  <si>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</si>
  <si>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</si>
  <si>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</si>
  <si>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</si>
  <si>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</si>
  <si>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</si>
  <si>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</si>
  <si>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</si>
  <si>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</si>
  <si>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</si>
  <si>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</si>
  <si>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</si>
  <si>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</si>
  <si>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</si>
  <si>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</si>
  <si>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</si>
  <si>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</si>
  <si>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</si>
  <si>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</si>
  <si>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</si>
  <si>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</si>
  <si>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</si>
  <si>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</si>
  <si>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</si>
  <si>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</si>
  <si>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</si>
  <si>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</si>
  <si>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</si>
  <si>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</si>
  <si>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</si>
  <si>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</si>
  <si>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</si>
  <si>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</si>
  <si>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</si>
  <si>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</si>
  <si>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</si>
  <si>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</si>
  <si>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</si>
  <si>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</si>
  <si>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</si>
  <si>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</si>
  <si>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</si>
  <si>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</si>
  <si>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</si>
  <si>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</si>
  <si>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</si>
  <si>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</si>
  <si>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</si>
  <si>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</si>
  <si>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</si>
  <si>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</si>
  <si>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</si>
  <si>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</si>
  <si>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</si>
  <si>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</si>
  <si>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</si>
  <si>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</si>
  <si>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</si>
  <si>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</si>
  <si>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</si>
  <si>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</si>
  <si>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</si>
  <si>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</si>
  <si>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</si>
  <si>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</si>
  <si>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</si>
  <si>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</si>
  <si>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</si>
  <si>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</si>
  <si>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</si>
  <si>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</si>
  <si>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</si>
  <si>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</si>
  <si>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</si>
  <si>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</si>
  <si>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</si>
  <si>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</si>
  <si>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</si>
  <si>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</si>
  <si>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</si>
  <si>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</si>
  <si>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</si>
  <si>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</si>
  <si>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</si>
  <si>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</si>
  <si>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</si>
  <si>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</si>
  <si>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</si>
  <si>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</si>
  <si>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</si>
  <si>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</si>
  <si>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</si>
  <si>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</si>
  <si>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</si>
  <si>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</si>
  <si>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</si>
  <si>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</si>
  <si>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</si>
  <si>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</si>
  <si>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</si>
  <si>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</si>
  <si>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</si>
  <si>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</si>
  <si>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</si>
  <si>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</si>
  <si>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</si>
  <si>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</si>
  <si>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</si>
  <si>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</si>
  <si>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</si>
  <si>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</si>
  <si>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</si>
  <si>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</si>
  <si>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</si>
  <si>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</si>
  <si>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</si>
  <si>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</si>
  <si>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</si>
  <si>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</si>
  <si>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</si>
  <si>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</si>
  <si>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</si>
  <si>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</si>
  <si>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</si>
  <si>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</si>
  <si>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</si>
  <si>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</si>
  <si>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</si>
  <si>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</si>
  <si>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</si>
  <si>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</si>
  <si>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</si>
  <si>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</si>
  <si>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</si>
  <si>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</si>
  <si>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</si>
  <si>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</si>
  <si>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</si>
  <si>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</si>
  <si>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</si>
  <si>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</si>
  <si>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</si>
  <si>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</si>
  <si>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</si>
  <si>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</si>
  <si>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</si>
  <si>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</si>
  <si>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</si>
  <si>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</si>
  <si>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</si>
  <si>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</si>
  <si>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</si>
  <si>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</si>
  <si>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</si>
  <si>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</si>
  <si>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</si>
  <si>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</si>
  <si>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</si>
  <si>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</si>
  <si>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</si>
  <si>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</si>
  <si>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</si>
  <si>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</si>
  <si>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</si>
  <si>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</si>
  <si>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</si>
  <si>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</si>
  <si>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</si>
  <si>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</si>
  <si>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</si>
  <si>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</si>
  <si>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</si>
  <si>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</si>
  <si>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</si>
  <si>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</si>
  <si>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</si>
  <si>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</si>
  <si>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</si>
  <si>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</si>
  <si>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</si>
  <si>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</si>
  <si>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</si>
  <si>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</si>
  <si>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</si>
  <si>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</si>
  <si>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</si>
  <si>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</si>
  <si>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</si>
  <si>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</si>
  <si>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</si>
  <si>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</si>
  <si>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</si>
  <si>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</si>
  <si>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</si>
  <si>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</si>
  <si>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</si>
  <si>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</si>
  <si>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</si>
  <si>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</si>
  <si>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</si>
  <si>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</si>
  <si>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</si>
  <si>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</si>
  <si>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</si>
  <si>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</si>
  <si>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</si>
  <si>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</si>
  <si>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</si>
  <si>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</si>
  <si>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</si>
  <si>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</si>
  <si>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</si>
  <si>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</si>
  <si>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</si>
  <si>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</si>
  <si>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</si>
  <si>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</si>
  <si>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</si>
  <si>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</si>
  <si>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</si>
  <si>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</si>
  <si>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</si>
  <si>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</si>
  <si>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</si>
  <si>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</si>
  <si>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</si>
  <si>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</si>
  <si>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</si>
  <si>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</si>
  <si>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</si>
  <si>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</si>
  <si>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</si>
  <si>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</si>
  <si>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</si>
  <si>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</si>
  <si>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</si>
  <si>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</si>
  <si>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</si>
  <si>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</si>
  <si>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</si>
  <si>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</si>
  <si>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</si>
  <si>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</si>
  <si>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</si>
  <si>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</si>
  <si>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</si>
  <si>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</si>
  <si>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</si>
  <si>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</si>
  <si>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</si>
  <si>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</si>
  <si>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</si>
  <si>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</si>
  <si>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</si>
  <si>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</si>
  <si>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</si>
  <si>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</si>
  <si>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</si>
  <si>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</si>
  <si>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</si>
  <si>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</si>
  <si>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</si>
  <si>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</si>
  <si>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</si>
  <si>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</si>
  <si>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</si>
  <si>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</si>
  <si>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</si>
  <si>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</si>
  <si>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</si>
  <si>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</si>
  <si>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</si>
  <si>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</si>
  <si>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</si>
  <si>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</si>
  <si>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</si>
  <si>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</si>
  <si>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</si>
  <si>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</si>
  <si>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</si>
  <si>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</si>
  <si>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</si>
  <si>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</si>
  <si>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</si>
  <si>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</si>
  <si>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</si>
  <si>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</si>
  <si>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</si>
  <si>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</si>
  <si>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</si>
  <si>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</si>
  <si>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</si>
  <si>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</si>
  <si>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</si>
  <si>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</si>
  <si>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</si>
  <si>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</si>
  <si>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</si>
  <si>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</si>
  <si>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</si>
  <si>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</si>
  <si>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</si>
  <si>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</si>
  <si>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</si>
  <si>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</si>
  <si>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</si>
  <si>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</si>
  <si>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</si>
  <si>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</si>
  <si>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</si>
  <si>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</si>
  <si>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</si>
  <si>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</si>
  <si>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</si>
  <si>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</si>
  <si>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</si>
  <si>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</si>
  <si>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</si>
  <si>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</si>
  <si>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</si>
  <si>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</si>
  <si>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</si>
  <si>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</si>
  <si>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</si>
  <si>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</si>
  <si>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</si>
  <si>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</si>
  <si>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</si>
  <si>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</si>
  <si>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</si>
  <si>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</si>
  <si>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</si>
  <si>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</si>
  <si>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</si>
  <si>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</si>
  <si>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</si>
  <si>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</si>
  <si>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</si>
  <si>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</si>
  <si>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</si>
  <si>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</si>
  <si>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</si>
  <si>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</si>
  <si>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</si>
  <si>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</si>
  <si>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</si>
  <si>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</si>
  <si>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</si>
  <si>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</si>
  <si>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</si>
  <si>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</si>
  <si>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</si>
  <si>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</si>
  <si>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</si>
  <si>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</si>
  <si>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</si>
  <si>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</si>
  <si>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</si>
  <si>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</si>
  <si>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</si>
  <si>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</si>
  <si>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</si>
  <si>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</si>
  <si>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</si>
  <si>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</si>
  <si>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</si>
  <si>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</si>
  <si>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</si>
  <si>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</si>
  <si>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</si>
  <si>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</si>
  <si>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</si>
  <si>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</si>
  <si>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</si>
  <si>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</si>
  <si>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</si>
  <si>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</si>
  <si>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</si>
  <si>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</si>
  <si>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</si>
  <si>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</si>
  <si>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</si>
  <si>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</si>
  <si>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</si>
  <si>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</si>
  <si>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</si>
  <si>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</si>
  <si>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</si>
  <si>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</si>
  <si>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</si>
  <si>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</si>
  <si>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</si>
  <si>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</si>
  <si>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</si>
  <si>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</si>
  <si>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</si>
  <si>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</si>
  <si>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</si>
  <si>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</si>
  <si>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</si>
  <si>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</si>
  <si>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</si>
  <si>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</si>
  <si>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</si>
  <si>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</si>
  <si>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</si>
  <si>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</si>
  <si>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</si>
  <si>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</si>
  <si>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</si>
  <si>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</si>
  <si>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</si>
  <si>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</si>
  <si>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</si>
  <si>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</si>
  <si>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</si>
  <si>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</si>
  <si>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</si>
  <si>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</si>
  <si>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</si>
  <si>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</si>
  <si>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</si>
  <si>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</si>
  <si>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</si>
  <si>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</si>
  <si>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</si>
  <si>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</si>
  <si>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</si>
  <si>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</si>
  <si>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</si>
  <si>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</si>
  <si>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</si>
  <si>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</si>
  <si>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</si>
  <si>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</si>
  <si>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</si>
  <si>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</si>
  <si>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</si>
  <si>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</si>
  <si>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</si>
  <si>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</si>
  <si>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</si>
  <si>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</si>
  <si>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</si>
  <si>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</si>
  <si>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</si>
  <si>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</si>
  <si>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</si>
  <si>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</si>
  <si>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</si>
  <si>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</si>
  <si>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</si>
  <si>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</si>
  <si>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</si>
  <si>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</si>
  <si>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</si>
  <si>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</si>
  <si>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</si>
  <si>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</si>
  <si>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</si>
  <si>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</si>
  <si>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</si>
  <si>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</si>
  <si>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</si>
  <si>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</si>
  <si>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</si>
  <si>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</si>
  <si>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</si>
  <si>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</si>
  <si>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</si>
  <si>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</si>
  <si>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</si>
  <si>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</si>
  <si>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</si>
  <si>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</si>
  <si>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</si>
  <si>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</si>
  <si>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</si>
  <si>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</si>
  <si>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</si>
  <si>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</si>
  <si>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</si>
  <si>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</si>
  <si>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</si>
  <si>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</si>
  <si>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</si>
  <si>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</si>
  <si>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</si>
  <si>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</si>
  <si>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</si>
  <si>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</si>
  <si>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</si>
  <si>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</si>
  <si>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</si>
  <si>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</si>
  <si>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</si>
  <si>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</si>
  <si>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</si>
  <si>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</si>
  <si>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</si>
  <si>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</si>
  <si>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</si>
  <si>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</si>
  <si>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</si>
  <si>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</si>
  <si>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</si>
  <si>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</si>
  <si>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</si>
  <si>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</si>
  <si>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</si>
  <si>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</si>
  <si>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</si>
  <si>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</si>
  <si>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</si>
  <si>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</si>
  <si>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</si>
  <si>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</si>
  <si>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</si>
  <si>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</si>
  <si>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</si>
  <si>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</si>
  <si>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</si>
  <si>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</si>
  <si>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</si>
  <si>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</si>
  <si>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</si>
  <si>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</si>
  <si>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</si>
  <si>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</si>
  <si>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</si>
  <si>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</si>
  <si>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</si>
  <si>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</si>
  <si>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</si>
  <si>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</si>
  <si>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</si>
  <si>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</si>
  <si>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</si>
  <si>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</si>
  <si>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</si>
  <si>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</si>
  <si>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</si>
  <si>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</si>
  <si>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</si>
  <si>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</si>
  <si>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</si>
  <si>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</si>
  <si>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</si>
  <si>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</si>
  <si>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</si>
  <si>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</si>
  <si>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</si>
  <si>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</si>
  <si>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</si>
  <si>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</si>
  <si>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</si>
  <si>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</si>
  <si>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</si>
  <si>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</si>
  <si>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</si>
  <si>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</si>
  <si>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</si>
  <si>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</si>
  <si>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</si>
  <si>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</si>
  <si>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</si>
  <si>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</si>
  <si>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</si>
  <si>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</si>
  <si>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</si>
  <si>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</si>
  <si>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</si>
  <si>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</si>
  <si>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</si>
  <si>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</si>
  <si>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</si>
  <si>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</si>
  <si>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</si>
  <si>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</si>
  <si>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</si>
  <si>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</si>
  <si>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</si>
  <si>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</si>
  <si>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</si>
  <si>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</si>
  <si>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</si>
  <si>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</si>
  <si>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</si>
  <si>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</si>
  <si>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</si>
  <si>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</si>
  <si>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</si>
  <si>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</si>
  <si>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</si>
  <si>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</si>
  <si>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</si>
  <si>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</si>
  <si>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</si>
  <si>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</si>
  <si>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</si>
  <si>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</si>
  <si>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</si>
  <si>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</si>
  <si>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</si>
  <si>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</si>
  <si>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</si>
  <si>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</si>
  <si>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</si>
  <si>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</si>
  <si>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</si>
  <si>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</si>
  <si>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</si>
  <si>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</si>
  <si>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</si>
  <si>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</si>
  <si>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</si>
  <si>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</si>
  <si>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</si>
  <si>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</si>
  <si>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</si>
  <si>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</si>
  <si>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</si>
  <si>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</si>
  <si>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</si>
  <si>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</si>
  <si>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</si>
  <si>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</si>
  <si>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</si>
  <si>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</si>
  <si>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</si>
  <si>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</si>
  <si>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</si>
  <si>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</si>
  <si>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</si>
  <si>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</si>
  <si>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</si>
  <si>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</si>
  <si>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</si>
  <si>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</si>
  <si>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</si>
  <si>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</si>
  <si>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</si>
  <si>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</si>
  <si>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</si>
  <si>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</si>
  <si>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</si>
  <si>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</si>
  <si>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</si>
  <si>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</si>
  <si>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</si>
  <si>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</si>
  <si>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</si>
  <si>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</si>
  <si>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</si>
  <si>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</si>
  <si>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</si>
  <si>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</si>
  <si>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</si>
  <si>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</si>
  <si>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</si>
  <si>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</si>
  <si>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</si>
  <si>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</si>
  <si>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</si>
  <si>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</si>
  <si>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</si>
  <si>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</si>
  <si>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</si>
  <si>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</si>
  <si>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</si>
  <si>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</si>
  <si>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</si>
  <si>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</si>
  <si>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</si>
  <si>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</si>
  <si>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</si>
  <si>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</si>
  <si>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</si>
  <si>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</si>
  <si>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</si>
  <si>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</si>
  <si>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</si>
  <si>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</si>
  <si>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</si>
  <si>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</si>
  <si>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</si>
  <si>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</si>
  <si>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</si>
  <si>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</si>
  <si>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</si>
  <si>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</si>
  <si>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</si>
  <si>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</si>
  <si>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</si>
  <si>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</si>
  <si>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</si>
  <si>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</si>
  <si>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</si>
  <si>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</si>
  <si>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</si>
  <si>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</si>
  <si>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</si>
  <si>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</si>
  <si>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</si>
  <si>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</si>
  <si>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</si>
  <si>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</si>
  <si>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</si>
  <si>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</si>
  <si>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</si>
  <si>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</si>
  <si>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</si>
  <si>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</si>
  <si>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</si>
  <si>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</si>
  <si>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</si>
  <si>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</si>
  <si>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</si>
  <si>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</si>
  <si>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</si>
  <si>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</si>
  <si>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</si>
  <si>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</si>
  <si>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</si>
  <si>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</si>
  <si>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</si>
  <si>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</si>
  <si>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</si>
  <si>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</si>
  <si>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</si>
  <si>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</si>
  <si>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</si>
  <si>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</si>
  <si>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</si>
  <si>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</si>
  <si>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</si>
  <si>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</si>
  <si>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</si>
  <si>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</si>
  <si>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</si>
  <si>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</si>
  <si>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</si>
  <si>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</si>
  <si>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</si>
  <si>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</si>
  <si>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</si>
  <si>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</si>
  <si>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</si>
  <si>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</si>
  <si>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</si>
  <si>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</si>
  <si>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</si>
  <si>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</si>
  <si>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</si>
  <si>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</si>
  <si>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</si>
  <si>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</si>
  <si>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</si>
  <si>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</si>
  <si>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</si>
  <si>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</si>
  <si>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</si>
  <si>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</si>
  <si>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</si>
  <si>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</si>
  <si>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</si>
  <si>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</si>
  <si>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</si>
  <si>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</si>
  <si>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</si>
  <si>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</si>
  <si>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</si>
  <si>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</si>
  <si>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</si>
  <si>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</si>
  <si>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</si>
  <si>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</si>
  <si>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</si>
  <si>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</si>
  <si>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</si>
  <si>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</si>
  <si>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</si>
  <si>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</si>
  <si>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</si>
  <si>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</si>
  <si>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</si>
  <si>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</si>
  <si>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</si>
  <si>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</si>
  <si>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</si>
  <si>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</si>
  <si>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</si>
  <si>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</si>
  <si>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</si>
  <si>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</si>
  <si>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</si>
  <si>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</si>
  <si>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</si>
  <si>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</si>
  <si>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</si>
  <si>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</si>
  <si>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</si>
  <si>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</si>
  <si>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</si>
  <si>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</si>
  <si>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</si>
  <si>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</si>
  <si>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</si>
  <si>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</si>
  <si>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</si>
  <si>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</si>
  <si>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</si>
  <si>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</si>
  <si>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</si>
  <si>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</si>
  <si>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</si>
  <si>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</si>
  <si>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</si>
  <si>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</si>
  <si>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</si>
  <si>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</si>
  <si>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</si>
  <si>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</si>
  <si>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</si>
  <si>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</si>
  <si>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</si>
  <si>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</si>
  <si>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</si>
  <si>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</si>
  <si>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</si>
  <si>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</si>
  <si>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</si>
  <si>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</si>
  <si>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</si>
  <si>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</si>
  <si>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</si>
  <si>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</si>
  <si>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</si>
  <si>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</si>
  <si>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</si>
  <si>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</si>
  <si>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</si>
  <si>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</si>
  <si>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</si>
  <si>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</si>
  <si>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</si>
  <si>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</si>
  <si>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</si>
  <si>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</si>
  <si>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</si>
  <si>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</si>
  <si>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</si>
  <si>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</si>
  <si>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</si>
  <si>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</si>
  <si>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</si>
  <si>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</si>
  <si>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</si>
  <si>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</si>
  <si>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</si>
  <si>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</si>
  <si>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</si>
  <si>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</si>
  <si>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</si>
  <si>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</si>
  <si>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</si>
  <si>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</si>
  <si>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</si>
  <si>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</si>
  <si>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</si>
  <si>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</si>
  <si>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</si>
  <si>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</si>
  <si>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</si>
  <si>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</si>
  <si>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</si>
  <si>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</si>
  <si>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</si>
  <si>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</si>
  <si>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</si>
  <si>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</si>
  <si>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</si>
  <si>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</si>
  <si>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</si>
  <si>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</si>
  <si>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</si>
  <si>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</si>
  <si>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</si>
  <si>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</si>
  <si>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</si>
  <si>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</si>
  <si>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</si>
  <si>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</si>
  <si>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</si>
  <si>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</si>
  <si>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</si>
  <si>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</si>
  <si>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</si>
  <si>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</si>
  <si>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</si>
  <si>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</si>
  <si>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</si>
  <si>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</si>
  <si>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</si>
  <si>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</si>
  <si>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</si>
  <si>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</si>
  <si>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</si>
  <si>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</si>
  <si>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</si>
  <si>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</si>
  <si>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</si>
  <si>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</si>
  <si>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</si>
  <si>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</si>
  <si>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</si>
  <si>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</si>
  <si>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</si>
  <si>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</si>
  <si>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</si>
  <si>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</si>
  <si>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</si>
  <si>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</si>
  <si>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</si>
  <si>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</si>
  <si>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</si>
  <si>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</si>
  <si>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</si>
  <si>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</si>
  <si>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</si>
  <si>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</si>
  <si>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</si>
  <si>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</si>
  <si>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</si>
  <si>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</si>
  <si>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</si>
  <si>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</si>
  <si>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</si>
  <si>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</si>
  <si>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</si>
  <si>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</si>
  <si>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</si>
  <si>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</si>
  <si>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</si>
  <si>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</si>
  <si>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</si>
  <si>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</si>
  <si>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</si>
  <si>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</si>
  <si>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</si>
  <si>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</si>
  <si>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</si>
  <si>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</si>
  <si>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</si>
  <si>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</si>
  <si>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</si>
  <si>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</si>
  <si>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</si>
  <si>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</si>
  <si>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</si>
  <si>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</si>
  <si>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</si>
  <si>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</si>
  <si>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</si>
  <si>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</si>
  <si>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</si>
  <si>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</si>
  <si>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</si>
  <si>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</si>
  <si>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</si>
  <si>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</si>
  <si>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</si>
  <si>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</si>
  <si>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</si>
  <si>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</si>
  <si>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</si>
  <si>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</si>
  <si>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</si>
  <si>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</si>
  <si>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</si>
  <si>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</si>
  <si>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</si>
  <si>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</si>
  <si>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</si>
  <si>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</si>
  <si>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</si>
  <si>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</si>
  <si>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</si>
  <si>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</si>
  <si>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</si>
  <si>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</si>
  <si>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</si>
  <si>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</si>
  <si>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</si>
  <si>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</si>
  <si>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</si>
  <si>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</si>
  <si>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</si>
  <si>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</si>
  <si>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</si>
  <si>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</si>
  <si>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</si>
  <si>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</si>
  <si>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</si>
  <si>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</si>
  <si>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</si>
  <si>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</si>
  <si>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</si>
  <si>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</si>
  <si>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</si>
  <si>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</si>
  <si>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</si>
  <si>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</si>
  <si>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</si>
  <si>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</si>
  <si>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</si>
  <si>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</si>
  <si>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</si>
  <si>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</si>
  <si>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</si>
  <si>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</si>
  <si>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</si>
  <si>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</si>
  <si>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</si>
  <si>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</si>
  <si>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</si>
  <si>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</si>
  <si>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</si>
  <si>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</si>
  <si>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</si>
  <si>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</si>
  <si>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</si>
  <si>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</si>
  <si>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</si>
  <si>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</si>
  <si>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</si>
  <si>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</si>
  <si>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</si>
  <si>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</si>
  <si>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</si>
  <si>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</si>
  <si>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</si>
  <si>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</si>
  <si>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</si>
  <si>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</si>
  <si>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</si>
  <si>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</si>
  <si>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</si>
  <si>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</si>
  <si>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</si>
  <si>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</si>
  <si>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</si>
  <si>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</si>
  <si>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</si>
  <si>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</si>
  <si>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</si>
  <si>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</si>
  <si>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</si>
  <si>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</si>
  <si>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</si>
  <si>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</si>
  <si>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</si>
  <si>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</si>
  <si>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</si>
  <si>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</si>
  <si>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</si>
  <si>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</si>
  <si>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</si>
  <si>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</si>
  <si>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</si>
  <si>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</si>
  <si>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</si>
  <si>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</si>
  <si>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</si>
  <si>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</si>
  <si>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</si>
  <si>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</si>
  <si>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</si>
  <si>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</si>
  <si>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</si>
  <si>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</si>
  <si>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</si>
  <si>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</si>
  <si>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</si>
  <si>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</si>
  <si>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</si>
  <si>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</si>
  <si>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</si>
  <si>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</si>
  <si>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</si>
  <si>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</si>
  <si>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</si>
  <si>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</si>
  <si>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</si>
  <si>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</si>
  <si>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</si>
  <si>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</si>
  <si>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</si>
  <si>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</si>
  <si>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</si>
  <si>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</si>
  <si>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</si>
  <si>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</si>
  <si>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</si>
  <si>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</si>
  <si>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</si>
  <si>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</si>
  <si>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</si>
  <si>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</si>
  <si>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</si>
  <si>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</si>
  <si>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</si>
  <si>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</si>
  <si>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</si>
  <si>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</si>
  <si>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</si>
  <si>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</si>
  <si>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</si>
  <si>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</si>
  <si>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</si>
  <si>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</si>
  <si>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</si>
  <si>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</si>
  <si>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</si>
  <si>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</si>
  <si>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</si>
  <si>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</si>
  <si>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</si>
  <si>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</si>
  <si>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</si>
  <si>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</si>
  <si>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</si>
  <si>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</si>
  <si>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</si>
  <si>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</si>
  <si>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</si>
  <si>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</si>
  <si>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</si>
  <si>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</si>
  <si>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</si>
  <si>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</si>
  <si>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</si>
  <si>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</si>
  <si>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</si>
  <si>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</si>
  <si>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</si>
  <si>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</si>
  <si>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</si>
  <si>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</si>
  <si>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</si>
  <si>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</si>
  <si>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</si>
  <si>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</si>
  <si>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</si>
  <si>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</si>
  <si>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</si>
  <si>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</si>
  <si>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</si>
  <si>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</si>
  <si>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</si>
  <si>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</si>
  <si>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</si>
  <si>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</si>
  <si>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</si>
  <si>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</si>
  <si>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</si>
  <si>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</si>
  <si>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</si>
  <si>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</si>
  <si>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</si>
  <si>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</si>
  <si>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</si>
  <si>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</si>
  <si>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</si>
  <si>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</si>
  <si>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</si>
  <si>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</si>
  <si>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</si>
  <si>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</si>
  <si>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</si>
  <si>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</si>
  <si>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</si>
  <si>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</si>
  <si>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</si>
  <si>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</si>
  <si>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</si>
  <si>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</si>
  <si>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</si>
  <si>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</si>
  <si>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</si>
  <si>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</si>
  <si>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</si>
  <si>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</si>
  <si>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</si>
  <si>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</si>
  <si>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</si>
  <si>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</si>
  <si>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</si>
  <si>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</si>
  <si>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</si>
  <si>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</si>
  <si>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</si>
  <si>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</si>
  <si>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</si>
  <si>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</si>
  <si>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</si>
  <si>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</si>
  <si>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</si>
  <si>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</si>
  <si>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</si>
  <si>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</si>
  <si>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</si>
  <si>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</si>
  <si>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</si>
  <si>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</si>
  <si>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</si>
  <si>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</si>
  <si>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</si>
  <si>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</si>
  <si>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</si>
  <si>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</si>
  <si>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</si>
  <si>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</si>
  <si>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</si>
  <si>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</si>
  <si>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</si>
  <si>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</si>
  <si>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</si>
  <si>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</si>
  <si>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</si>
  <si>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</si>
  <si>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</si>
  <si>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</si>
  <si>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</si>
  <si>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</si>
  <si>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</si>
  <si>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</si>
  <si>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</si>
  <si>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</si>
  <si>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</si>
  <si>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</si>
  <si>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</si>
  <si>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</si>
  <si>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</si>
  <si>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</si>
  <si>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</si>
  <si>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</si>
  <si>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</si>
  <si>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</si>
  <si>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</si>
  <si>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</si>
  <si>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</si>
  <si>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</si>
  <si>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</si>
  <si>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</si>
  <si>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</si>
  <si>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</si>
  <si>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</si>
  <si>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</si>
  <si>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</si>
  <si>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</si>
  <si>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</si>
  <si>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</si>
  <si>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</si>
  <si>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</si>
  <si>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</si>
  <si>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</si>
  <si>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</si>
  <si>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</si>
  <si>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</si>
  <si>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</si>
  <si>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</si>
  <si>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</si>
  <si>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</si>
  <si>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</si>
  <si>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</si>
  <si>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</si>
  <si>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</si>
  <si>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</si>
  <si>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</si>
  <si>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</si>
  <si>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</si>
  <si>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</si>
  <si>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</si>
  <si>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</si>
  <si>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</si>
  <si>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</si>
  <si>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</si>
  <si>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</si>
  <si>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</si>
  <si>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</si>
  <si>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</si>
  <si>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</si>
  <si>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</si>
  <si>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</si>
  <si>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</si>
  <si>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</si>
  <si>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</si>
  <si>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</si>
  <si>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</si>
  <si>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</si>
  <si>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</si>
  <si>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</si>
  <si>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</si>
  <si>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</si>
  <si>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</si>
  <si>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</si>
  <si>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</si>
  <si>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</si>
  <si>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</si>
  <si>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</si>
  <si>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</si>
  <si>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</si>
  <si>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</si>
  <si>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</si>
  <si>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</si>
  <si>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</si>
  <si>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</si>
  <si>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</si>
  <si>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</si>
  <si>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</si>
  <si>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</si>
  <si>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</si>
  <si>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</si>
  <si>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</si>
  <si>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</si>
  <si>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</si>
  <si>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</si>
  <si>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</si>
  <si>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</si>
  <si>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</si>
  <si>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</si>
  <si>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</si>
  <si>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</si>
  <si>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</si>
  <si>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</si>
  <si>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</si>
  <si>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</si>
  <si>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</si>
  <si>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</si>
  <si>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</si>
  <si>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</si>
  <si>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</si>
  <si>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</si>
  <si>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</si>
  <si>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</si>
  <si>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</si>
  <si>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</si>
  <si>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</si>
  <si>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</si>
  <si>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</si>
  <si>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</si>
  <si>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</si>
  <si>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</si>
  <si>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</si>
  <si>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</si>
  <si>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</si>
  <si>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</si>
  <si>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</si>
  <si>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</si>
  <si>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</si>
  <si>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</si>
  <si>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</si>
  <si>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</si>
  <si>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</si>
  <si>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</si>
  <si>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</si>
  <si>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</si>
  <si>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</si>
  <si>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</si>
  <si>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</si>
  <si>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</si>
  <si>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</si>
  <si>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</si>
  <si>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</si>
  <si>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</si>
  <si>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</si>
  <si>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</si>
  <si>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</si>
  <si>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</si>
  <si>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</si>
  <si>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</si>
  <si>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</si>
  <si>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</si>
  <si>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</si>
  <si>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</si>
  <si>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</si>
  <si>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</si>
  <si>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</si>
  <si>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</si>
  <si>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</si>
  <si>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</si>
  <si>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</si>
  <si>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</si>
  <si>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</si>
  <si>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</si>
  <si>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</si>
  <si>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</si>
  <si>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</si>
  <si>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</si>
  <si>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</si>
  <si>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</si>
  <si>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</si>
  <si>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</si>
  <si>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</si>
  <si>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</si>
  <si>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</si>
  <si>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</si>
  <si>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</si>
  <si>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</si>
  <si>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</si>
  <si>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</si>
  <si>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</si>
  <si>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</si>
  <si>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</si>
  <si>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</si>
  <si>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</si>
  <si>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</si>
  <si>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</si>
  <si>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</si>
  <si>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</si>
  <si>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</si>
  <si>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</si>
  <si>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</si>
  <si>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</si>
  <si>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</si>
  <si>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</si>
  <si>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</si>
  <si>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</si>
  <si>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</si>
  <si>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</si>
  <si>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</si>
  <si>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</si>
  <si>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</si>
  <si>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</si>
  <si>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</si>
  <si>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</si>
  <si>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</si>
  <si>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</si>
  <si>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</si>
  <si>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</si>
  <si>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</si>
  <si>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</si>
  <si>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</si>
  <si>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</si>
  <si>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</si>
  <si>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</si>
  <si>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</si>
  <si>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</si>
  <si>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</si>
  <si>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</si>
  <si>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</si>
  <si>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</si>
  <si>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</si>
  <si>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</si>
  <si>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</si>
  <si>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</si>
  <si>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</si>
  <si>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</si>
  <si>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</si>
  <si>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</si>
  <si>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</si>
  <si>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</si>
  <si>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</si>
  <si>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</si>
  <si>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</si>
  <si>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</si>
  <si>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</si>
  <si>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</si>
  <si>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</si>
  <si>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</si>
  <si>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</si>
  <si>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</si>
  <si>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</si>
  <si>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</si>
  <si>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</si>
  <si>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</si>
  <si>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</si>
  <si>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</si>
  <si>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</si>
  <si>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</si>
  <si>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</si>
  <si>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</si>
  <si>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</si>
  <si>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</si>
  <si>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</si>
  <si>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</si>
  <si>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</si>
  <si>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</si>
  <si>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</si>
  <si>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</si>
  <si>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</si>
  <si>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</si>
  <si>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</si>
  <si>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</si>
  <si>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</si>
  <si>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</si>
  <si>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</si>
  <si>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</si>
  <si>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</si>
  <si>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</si>
  <si>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</si>
  <si>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</si>
  <si>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</si>
  <si>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</si>
  <si>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</si>
  <si>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</si>
  <si>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</si>
  <si>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</si>
  <si>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</si>
  <si>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</si>
  <si>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</si>
  <si>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</si>
  <si>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</si>
  <si>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</si>
  <si>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</si>
  <si>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</si>
  <si>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</si>
  <si>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</si>
  <si>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</si>
  <si>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</si>
  <si>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</si>
  <si>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</si>
  <si>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</si>
  <si>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</si>
  <si>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</si>
  <si>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</si>
  <si>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</si>
  <si>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</si>
  <si>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</si>
  <si>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</si>
  <si>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</si>
  <si>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</si>
  <si>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</si>
  <si>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</si>
  <si>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</si>
  <si>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</si>
  <si>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</si>
  <si>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</si>
  <si>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</si>
  <si>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</si>
  <si>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</si>
  <si>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</si>
  <si>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</si>
  <si>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</si>
  <si>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</si>
  <si>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</si>
  <si>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</si>
  <si>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</si>
  <si>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</si>
  <si>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</si>
  <si>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</si>
  <si>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</si>
  <si>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</si>
  <si>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</si>
  <si>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</si>
  <si>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</si>
  <si>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</si>
  <si>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</si>
  <si>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</si>
  <si>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</si>
  <si>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</si>
  <si>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</si>
  <si>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</si>
  <si>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</si>
  <si>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</si>
  <si>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</si>
  <si>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</si>
  <si>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</si>
  <si>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</si>
  <si>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</si>
  <si>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</si>
  <si>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</si>
  <si>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</si>
  <si>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</si>
  <si>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</si>
  <si>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</si>
  <si>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</si>
  <si>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</si>
  <si>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</si>
  <si>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</si>
  <si>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</si>
  <si>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</si>
  <si>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</si>
  <si>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</si>
  <si>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</si>
  <si>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</si>
  <si>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</si>
  <si>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</si>
  <si>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</si>
  <si>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</si>
  <si>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</si>
  <si>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</si>
  <si>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</si>
  <si>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</si>
  <si>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</si>
  <si>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</si>
  <si>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</si>
  <si>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</si>
  <si>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</si>
  <si>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</si>
  <si>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</si>
  <si>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</si>
  <si>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</si>
  <si>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</si>
  <si>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</si>
  <si>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</si>
  <si>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</si>
  <si>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</si>
  <si>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</si>
  <si>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</si>
  <si>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</si>
  <si>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</si>
  <si>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</si>
  <si>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</si>
  <si>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</si>
  <si>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</si>
  <si>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</si>
  <si>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</si>
  <si>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</si>
  <si>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</si>
  <si>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</si>
  <si>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</si>
  <si>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</si>
  <si>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</si>
  <si>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</si>
  <si>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</si>
  <si>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</si>
  <si>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</si>
  <si>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</si>
  <si>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</si>
  <si>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</si>
  <si>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</si>
  <si>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</si>
  <si>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</si>
  <si>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</si>
  <si>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</si>
  <si>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</si>
  <si>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</si>
  <si>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</si>
  <si>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</si>
  <si>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</si>
  <si>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</si>
  <si>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</si>
  <si>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</si>
  <si>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</si>
  <si>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</si>
  <si>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</si>
  <si>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</si>
  <si>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</si>
  <si>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</si>
  <si>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</si>
  <si>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</si>
  <si>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</si>
  <si>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</si>
  <si>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</si>
  <si>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</si>
  <si>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</si>
  <si>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</si>
  <si>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</si>
  <si>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</si>
  <si>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</si>
  <si>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</si>
  <si>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</si>
  <si>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</si>
  <si>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</si>
  <si>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</si>
  <si>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</si>
  <si>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</si>
  <si>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</si>
  <si>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</si>
  <si>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</si>
  <si>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</si>
  <si>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</si>
  <si>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</si>
  <si>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</si>
  <si>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</si>
  <si>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</si>
  <si>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</si>
  <si>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</si>
  <si>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</si>
  <si>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</si>
  <si>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</si>
  <si>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</si>
  <si>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</si>
  <si>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</si>
  <si>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</si>
  <si>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</si>
  <si>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</si>
  <si>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</si>
  <si>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</si>
  <si>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</si>
  <si>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</si>
  <si>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</si>
  <si>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</si>
  <si>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</si>
  <si>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</si>
  <si>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</si>
  <si>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</si>
  <si>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</si>
  <si>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</si>
  <si>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</si>
  <si>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</si>
  <si>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</si>
  <si>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</si>
  <si>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</si>
  <si>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</si>
  <si>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</si>
  <si>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</si>
  <si>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</si>
  <si>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</si>
  <si>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</si>
  <si>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</si>
  <si>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</si>
  <si>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</si>
  <si>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</si>
  <si>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</si>
  <si>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</si>
  <si>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</si>
  <si>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</si>
  <si>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</si>
  <si>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</si>
  <si>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</si>
  <si>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</si>
  <si>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</si>
  <si>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</si>
  <si>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</si>
  <si>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</si>
  <si>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</si>
  <si>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</si>
  <si>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</si>
  <si>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</si>
  <si>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</si>
  <si>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</si>
  <si>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</si>
  <si>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</si>
  <si>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</si>
  <si>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</si>
  <si>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</si>
  <si>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</si>
  <si>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</si>
  <si>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</si>
  <si>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</si>
  <si>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</si>
  <si>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</si>
  <si>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</si>
  <si>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</si>
  <si>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</si>
  <si>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</si>
  <si>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</si>
  <si>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</si>
  <si>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</si>
  <si>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</si>
  <si>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</si>
  <si>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</si>
  <si>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</si>
  <si>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</si>
  <si>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</si>
  <si>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</si>
  <si>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</si>
  <si>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</si>
  <si>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</si>
  <si>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</si>
  <si>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</si>
  <si>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</si>
  <si>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</si>
  <si>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</si>
  <si>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</si>
  <si>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</si>
  <si>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</si>
  <si>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</si>
  <si>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</si>
  <si>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</si>
  <si>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</si>
  <si>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</si>
  <si>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</si>
  <si>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</si>
  <si>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</si>
  <si>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</si>
  <si>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</si>
  <si>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</si>
  <si>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</si>
  <si>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</si>
  <si>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</si>
  <si>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</si>
  <si>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</si>
  <si>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</si>
  <si>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</si>
  <si>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</si>
  <si>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</si>
  <si>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</si>
  <si>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</si>
  <si>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</si>
  <si>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</si>
  <si>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</si>
  <si>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</si>
  <si>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</si>
  <si>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</si>
  <si>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</si>
  <si>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</si>
  <si>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</si>
  <si>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</si>
  <si>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</si>
  <si>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</si>
  <si>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</si>
  <si>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</si>
  <si>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</si>
  <si>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</si>
  <si>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</si>
  <si>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</si>
  <si>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</si>
  <si>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</si>
  <si>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</si>
  <si>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</si>
  <si>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</si>
  <si>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</si>
  <si>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</si>
  <si>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</si>
  <si>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</si>
  <si>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</si>
  <si>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</si>
  <si>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</si>
  <si>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</si>
  <si>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</si>
  <si>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</si>
  <si>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</si>
  <si>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</si>
  <si>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</si>
  <si>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</si>
  <si>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</si>
  <si>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</si>
  <si>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</si>
  <si>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</si>
  <si>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</si>
  <si>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</si>
  <si>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</si>
  <si>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</si>
  <si>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</si>
  <si>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</si>
  <si>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</si>
  <si>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</si>
  <si>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</si>
  <si>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</si>
  <si>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</si>
  <si>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</si>
  <si>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</si>
  <si>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</si>
  <si>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</si>
  <si>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</si>
  <si>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</si>
  <si>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</si>
  <si>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</si>
  <si>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</si>
  <si>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</si>
  <si>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</si>
  <si>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</si>
  <si>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</si>
  <si>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</si>
  <si>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</si>
  <si>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</si>
  <si>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</si>
  <si>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</si>
  <si>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</si>
  <si>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</si>
  <si>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</si>
  <si>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</si>
  <si>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</si>
  <si>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</si>
  <si>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</si>
  <si>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</si>
  <si>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</si>
  <si>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</si>
  <si>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</si>
  <si>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</si>
  <si>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</si>
  <si>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</si>
  <si>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</si>
  <si>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</si>
  <si>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</si>
  <si>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</si>
  <si>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</si>
  <si>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</si>
  <si>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</si>
  <si>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</si>
  <si>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</si>
  <si>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</si>
  <si>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</si>
  <si>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</si>
  <si>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</si>
  <si>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</si>
  <si>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</si>
  <si>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</si>
  <si>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</si>
  <si>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</si>
  <si>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</si>
  <si>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</si>
  <si>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</si>
  <si>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</si>
  <si>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</si>
  <si>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</si>
  <si>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</si>
  <si>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</si>
  <si>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</si>
  <si>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</si>
  <si>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</si>
  <si>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</si>
  <si>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</si>
  <si>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</si>
  <si>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</si>
  <si>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</si>
  <si>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</si>
  <si>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</si>
  <si>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</si>
  <si>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</si>
  <si>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</si>
  <si>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</si>
  <si>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</si>
  <si>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</si>
  <si>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</si>
  <si>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</si>
  <si>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</si>
  <si>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</si>
  <si>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</si>
  <si>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</si>
  <si>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</si>
  <si>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</si>
  <si>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</si>
  <si>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</si>
  <si>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</si>
  <si>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</si>
  <si>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</si>
  <si>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</si>
  <si>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</si>
  <si>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</si>
  <si>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</si>
  <si>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</si>
  <si>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</si>
  <si>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</si>
  <si>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</si>
  <si>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</si>
  <si>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</si>
  <si>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</si>
  <si>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</si>
  <si>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</si>
  <si>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</si>
  <si>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</si>
  <si>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</si>
  <si>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</si>
  <si>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</si>
  <si>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</si>
  <si>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</si>
  <si>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</si>
  <si>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</si>
  <si>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</si>
  <si>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</si>
  <si>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</si>
  <si>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</si>
  <si>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</si>
  <si>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</si>
  <si>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</si>
  <si>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</si>
  <si>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</si>
  <si>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</si>
  <si>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</si>
  <si>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</si>
  <si>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</si>
  <si>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</si>
  <si>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</si>
  <si>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</si>
  <si>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</si>
  <si>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</si>
  <si>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</si>
  <si>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</si>
  <si>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</si>
  <si>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</si>
  <si>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</si>
  <si>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</si>
  <si>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</si>
  <si>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</si>
  <si>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</si>
  <si>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</si>
  <si>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</si>
  <si>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</si>
  <si>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</si>
  <si>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</si>
  <si>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</si>
  <si>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</si>
  <si>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</si>
  <si>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</si>
  <si>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</si>
  <si>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</si>
  <si>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</si>
  <si>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</si>
  <si>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</si>
  <si>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</si>
  <si>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</si>
  <si>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</si>
  <si>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</si>
  <si>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</si>
  <si>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</si>
  <si>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</si>
  <si>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</si>
  <si>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</si>
  <si>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</si>
  <si>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</si>
  <si>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</si>
  <si>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</si>
  <si>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</si>
  <si>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</si>
  <si>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</si>
  <si>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</si>
  <si>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</si>
  <si>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</si>
  <si>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</si>
  <si>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</si>
  <si>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</si>
  <si>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</si>
  <si>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</si>
  <si>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</si>
  <si>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</si>
  <si>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</si>
  <si>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</si>
  <si>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</si>
  <si>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</si>
  <si>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</si>
  <si>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</si>
  <si>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</si>
  <si>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</si>
  <si>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</si>
  <si>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</si>
  <si>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</si>
  <si>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</si>
  <si>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</si>
  <si>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</si>
  <si>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</si>
  <si>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</si>
  <si>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</si>
  <si>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</si>
  <si>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</si>
  <si>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</si>
  <si>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</si>
  <si>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</si>
  <si>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</si>
  <si>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</si>
  <si>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</si>
  <si>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</si>
  <si>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</si>
  <si>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</si>
  <si>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</si>
  <si>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</si>
  <si>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</si>
  <si>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</si>
  <si>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</si>
  <si>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</si>
  <si>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</si>
  <si>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</si>
  <si>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</si>
  <si>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</si>
  <si>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</si>
  <si>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</si>
  <si>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</si>
  <si>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</si>
  <si>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</si>
  <si>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</si>
  <si>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</si>
  <si>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</si>
  <si>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</si>
  <si>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</si>
  <si>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</si>
  <si>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</si>
  <si>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</si>
  <si>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</si>
  <si>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</si>
  <si>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</si>
  <si>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</si>
  <si>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</si>
  <si>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</si>
  <si>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</si>
  <si>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</si>
  <si>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</si>
  <si>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</si>
  <si>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</si>
  <si>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</si>
  <si>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</si>
  <si>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</si>
  <si>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</si>
  <si>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</si>
  <si>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</si>
  <si>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</si>
  <si>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</si>
  <si>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</si>
  <si>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</si>
  <si>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</si>
  <si>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</si>
  <si>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</si>
  <si>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</si>
  <si>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</si>
  <si>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</si>
  <si>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</si>
  <si>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</si>
  <si>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</si>
  <si>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</si>
  <si>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</si>
  <si>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</si>
  <si>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</si>
  <si>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</si>
  <si>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</si>
  <si>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</si>
  <si>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</si>
  <si>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</si>
  <si>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</si>
  <si>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</si>
  <si>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</si>
  <si>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</si>
  <si>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</si>
  <si>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</si>
  <si>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</si>
  <si>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</si>
  <si>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</si>
  <si>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</si>
  <si>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</si>
  <si>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</si>
  <si>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</si>
  <si>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</si>
  <si>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</si>
  <si>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</si>
  <si>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</si>
  <si>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</si>
  <si>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</si>
  <si>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</si>
  <si>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</si>
  <si>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</si>
  <si>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</si>
  <si>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</si>
  <si>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</si>
  <si>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</si>
  <si>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</si>
  <si>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</si>
  <si>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</si>
  <si>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</si>
  <si>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</si>
  <si>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</si>
  <si>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</si>
  <si>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</si>
  <si>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</si>
  <si>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</si>
  <si>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</si>
  <si>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</si>
  <si>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</si>
  <si>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</si>
  <si>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</si>
  <si>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</si>
  <si>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</si>
  <si>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</si>
  <si>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</si>
  <si>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</si>
  <si>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</si>
  <si>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</si>
  <si>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</si>
  <si>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</si>
  <si>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</si>
  <si>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</si>
  <si>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</si>
  <si>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</si>
  <si>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</si>
  <si>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</si>
  <si>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</si>
  <si>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</si>
  <si>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</si>
  <si>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</si>
  <si>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</si>
  <si>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</si>
  <si>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</si>
  <si>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</si>
  <si>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</si>
  <si>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</si>
  <si>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</si>
  <si>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</si>
  <si>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</si>
  <si>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</si>
  <si>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</si>
  <si>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</si>
  <si>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</si>
  <si>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</si>
  <si>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</si>
  <si>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</si>
  <si>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</si>
  <si>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</si>
  <si>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</si>
  <si>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</si>
  <si>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</si>
  <si>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</si>
  <si>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</si>
  <si>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</si>
  <si>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</si>
  <si>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</si>
  <si>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</si>
  <si>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</si>
  <si>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</si>
  <si>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</si>
  <si>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</si>
  <si>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</si>
  <si>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</si>
  <si>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</si>
  <si>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</si>
  <si>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</si>
  <si>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</si>
  <si>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</si>
  <si>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</si>
  <si>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</si>
  <si>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</si>
  <si>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</si>
  <si>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</si>
  <si>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</si>
  <si>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</si>
  <si>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</si>
  <si>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</si>
  <si>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</si>
  <si>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</si>
  <si>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</si>
  <si>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</si>
  <si>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</si>
  <si>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</si>
  <si>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</si>
  <si>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</si>
  <si>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</si>
  <si>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</si>
  <si>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</si>
  <si>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</si>
  <si>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</si>
  <si>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</si>
  <si>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</si>
  <si>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</si>
  <si>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</si>
  <si>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</si>
  <si>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</si>
  <si>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</si>
  <si>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</si>
  <si>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</si>
  <si>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</si>
  <si>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</si>
  <si>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</si>
  <si>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</si>
  <si>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</si>
  <si>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</si>
  <si>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</si>
  <si>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</si>
  <si>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</si>
  <si>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</si>
  <si>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</si>
  <si>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</si>
  <si>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</si>
  <si>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</si>
  <si>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</si>
  <si>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</si>
  <si>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</si>
  <si>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</si>
  <si>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</si>
  <si>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</si>
  <si>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</si>
  <si>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</si>
  <si>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</si>
  <si>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</si>
  <si>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</si>
  <si>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</si>
  <si>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</si>
  <si>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</si>
  <si>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</si>
  <si>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</si>
  <si>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</si>
  <si>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</si>
  <si>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</si>
  <si>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</si>
  <si>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</si>
  <si>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</si>
  <si>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</si>
  <si>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</si>
  <si>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</si>
  <si>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</si>
  <si>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</si>
  <si>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</si>
  <si>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</si>
  <si>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</si>
  <si>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</si>
  <si>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</si>
  <si>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</si>
  <si>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</si>
  <si>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</si>
  <si>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</si>
  <si>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</si>
  <si>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</si>
  <si>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</si>
  <si>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</si>
  <si>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</si>
  <si>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</si>
  <si>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</si>
  <si>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</si>
  <si>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</si>
  <si>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</si>
  <si>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</si>
  <si>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</si>
  <si>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</si>
  <si>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</si>
  <si>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</si>
  <si>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</si>
  <si>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</si>
  <si>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</si>
  <si>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</si>
  <si>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</si>
  <si>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</si>
  <si>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</si>
  <si>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</si>
  <si>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</si>
  <si>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</si>
  <si>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</si>
  <si>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</si>
  <si>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</si>
  <si>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</si>
  <si>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</si>
  <si>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</si>
  <si>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</si>
  <si>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</si>
  <si>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</si>
  <si>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</si>
  <si>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</si>
  <si>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</si>
  <si>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</si>
  <si>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</si>
  <si>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</si>
  <si>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</si>
  <si>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</si>
  <si>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</si>
  <si>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</si>
  <si>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</si>
  <si>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</si>
  <si>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</si>
  <si>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</si>
  <si>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</si>
  <si>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</si>
  <si>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</si>
  <si>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</si>
  <si>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</si>
  <si>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</si>
  <si>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</si>
  <si>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</si>
  <si>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</si>
  <si>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</si>
  <si>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</si>
  <si>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</si>
  <si>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</si>
  <si>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</si>
  <si>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</si>
  <si>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</si>
  <si>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</si>
  <si>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</si>
  <si>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</si>
  <si>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</si>
  <si>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</si>
  <si>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</si>
  <si>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</si>
  <si>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</si>
  <si>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</si>
  <si>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</si>
  <si>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</si>
  <si>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</si>
  <si>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</si>
  <si>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</si>
  <si>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</si>
  <si>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</si>
  <si>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</si>
  <si>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</si>
  <si>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</si>
  <si>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</si>
  <si>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</si>
  <si>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</si>
  <si>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</si>
  <si>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</si>
  <si>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</si>
  <si>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</si>
  <si>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</si>
  <si>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</si>
  <si>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</si>
  <si>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</si>
  <si>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</si>
  <si>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</si>
  <si>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</si>
  <si>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</si>
  <si>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</si>
  <si>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</si>
  <si>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</si>
  <si>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</si>
  <si>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</si>
  <si>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</si>
  <si>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</si>
  <si>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</si>
  <si>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</si>
  <si>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</si>
  <si>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</si>
  <si>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</si>
  <si>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</si>
  <si>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</si>
  <si>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</si>
  <si>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</si>
  <si>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</si>
  <si>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</si>
  <si>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</si>
  <si>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</si>
  <si>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</si>
  <si>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</si>
  <si>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</si>
  <si>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</si>
  <si>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</si>
  <si>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</si>
  <si>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</si>
  <si>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</si>
  <si>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</si>
  <si>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</si>
  <si>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</si>
  <si>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</si>
  <si>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</si>
  <si>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</si>
  <si>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</si>
  <si>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</si>
  <si>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</si>
  <si>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</si>
  <si>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</si>
  <si>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</si>
  <si>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</si>
  <si>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</si>
  <si>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</si>
  <si>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</si>
  <si>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</si>
  <si>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</si>
  <si>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</si>
  <si>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</si>
  <si>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</si>
  <si>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</si>
  <si>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</si>
  <si>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</si>
  <si>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</si>
  <si>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</si>
  <si>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</si>
  <si>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</si>
  <si>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</si>
  <si>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</si>
  <si>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</si>
  <si>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</si>
  <si>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</si>
  <si>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</si>
  <si>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</si>
  <si>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</si>
  <si>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</si>
  <si>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</si>
  <si>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</si>
  <si>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</si>
  <si>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</si>
  <si>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</si>
  <si>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</si>
  <si>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</si>
  <si>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</si>
  <si>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</si>
  <si>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</si>
  <si>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</si>
  <si>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</si>
  <si>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</si>
  <si>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</si>
  <si>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</si>
  <si>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</si>
  <si>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</si>
  <si>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</si>
  <si>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</si>
  <si>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</si>
  <si>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</si>
  <si>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</si>
  <si>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</si>
  <si>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</si>
  <si>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</si>
  <si>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</si>
  <si>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</si>
  <si>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</si>
  <si>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</si>
  <si>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</si>
  <si>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</si>
  <si>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</si>
  <si>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</si>
  <si>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</si>
  <si>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</si>
  <si>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</si>
  <si>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</si>
  <si>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</si>
  <si>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</si>
  <si>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</si>
  <si>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</si>
  <si>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</si>
  <si>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</si>
  <si>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</si>
  <si>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</si>
  <si>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</si>
  <si>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</si>
  <si>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</si>
  <si>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</si>
  <si>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</si>
  <si>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</si>
  <si>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</si>
  <si>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</si>
  <si>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</si>
  <si>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</si>
  <si>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</si>
  <si>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</si>
  <si>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</si>
  <si>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</si>
  <si>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</si>
  <si>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</si>
  <si>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</si>
  <si>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</si>
  <si>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</si>
  <si>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</si>
  <si>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</si>
  <si>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</si>
  <si>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</si>
  <si>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</si>
  <si>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</si>
  <si>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</si>
  <si>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</si>
  <si>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</si>
  <si>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</si>
  <si>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</si>
  <si>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</si>
  <si>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</si>
  <si>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</si>
  <si>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</si>
  <si>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</si>
  <si>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</si>
  <si>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</si>
  <si>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</si>
  <si>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</si>
  <si>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</si>
  <si>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</si>
  <si>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</si>
  <si>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</si>
  <si>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</si>
  <si>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</si>
  <si>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</si>
  <si>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</si>
  <si>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</si>
  <si>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</si>
  <si>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</si>
  <si>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</si>
  <si>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</si>
  <si>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</si>
  <si>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</si>
  <si>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</si>
  <si>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</si>
  <si>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</si>
  <si>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</si>
  <si>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</si>
  <si>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</si>
  <si>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</si>
  <si>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</si>
  <si>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</si>
  <si>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</si>
  <si>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</si>
  <si>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</si>
  <si>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</si>
  <si>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</si>
  <si>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</si>
  <si>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</si>
  <si>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</si>
  <si>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</si>
  <si>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</si>
  <si>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</si>
  <si>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</si>
  <si>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</si>
  <si>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</si>
  <si>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</si>
  <si>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</si>
  <si>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</si>
  <si>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</si>
  <si>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</si>
  <si>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</si>
  <si>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</si>
  <si>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</si>
  <si>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</si>
  <si>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</si>
  <si>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</si>
  <si>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</si>
  <si>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</si>
  <si>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</si>
  <si>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</si>
  <si>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</si>
  <si>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</si>
  <si>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</si>
  <si>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</si>
  <si>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</si>
  <si>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</si>
  <si>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</si>
  <si>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</si>
  <si>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</si>
  <si>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</si>
  <si>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</si>
  <si>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</si>
  <si>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</si>
  <si>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</si>
  <si>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</si>
  <si>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</si>
  <si>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</si>
  <si>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</si>
  <si>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</si>
  <si>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</si>
  <si>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</si>
  <si>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</si>
  <si>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</si>
  <si>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</si>
  <si>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</si>
  <si>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</si>
  <si>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</si>
  <si>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</si>
  <si>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</si>
  <si>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</si>
  <si>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</si>
  <si>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</si>
  <si>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</si>
  <si>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</si>
  <si>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</si>
  <si>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</si>
  <si>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</si>
  <si>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</si>
  <si>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</si>
  <si>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</si>
  <si>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</si>
  <si>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</si>
  <si>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</si>
  <si>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</si>
  <si>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</si>
  <si>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</si>
  <si>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</si>
  <si>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</si>
  <si>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</si>
  <si>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</si>
  <si>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</si>
  <si>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</si>
  <si>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</si>
  <si>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</si>
  <si>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</si>
  <si>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</si>
  <si>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</si>
  <si>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</si>
  <si>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</si>
  <si>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</si>
  <si>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</si>
  <si>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</si>
  <si>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</si>
  <si>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</si>
  <si>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</si>
  <si>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</si>
  <si>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</si>
  <si>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</si>
  <si>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</si>
  <si>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</si>
  <si>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</si>
  <si>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</si>
  <si>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</si>
  <si>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</si>
  <si>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</si>
  <si>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</si>
  <si>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</si>
  <si>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</si>
  <si>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</si>
  <si>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</si>
  <si>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</si>
  <si>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</si>
  <si>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</si>
  <si>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</si>
  <si>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</si>
  <si>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</si>
  <si>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</si>
  <si>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</si>
  <si>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</si>
  <si>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</si>
  <si>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</si>
  <si>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</si>
  <si>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</si>
  <si>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</si>
  <si>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</si>
  <si>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</si>
  <si>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</si>
  <si>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</si>
  <si>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</si>
  <si>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</si>
  <si>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</si>
  <si>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</si>
  <si>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</si>
  <si>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</si>
  <si>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</si>
  <si>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</si>
  <si>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</si>
  <si>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</si>
  <si>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</si>
  <si>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</si>
  <si>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</si>
  <si>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</si>
  <si>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</si>
  <si>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</si>
  <si>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</si>
  <si>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</si>
  <si>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</si>
  <si>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</si>
  <si>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</si>
  <si>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</si>
  <si>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</si>
  <si>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</si>
  <si>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</si>
  <si>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</si>
  <si>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</si>
  <si>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</si>
  <si>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</si>
  <si>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</si>
  <si>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</si>
  <si>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</si>
  <si>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</si>
  <si>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</si>
  <si>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</si>
  <si>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</si>
  <si>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</si>
  <si>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</si>
  <si>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</si>
  <si>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</si>
  <si>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</si>
  <si>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</si>
  <si>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</si>
  <si>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</si>
  <si>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</si>
  <si>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</si>
  <si>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</si>
  <si>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</si>
  <si>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</si>
  <si>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</si>
  <si>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</si>
  <si>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</si>
  <si>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</si>
  <si>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</si>
  <si>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</si>
  <si>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</si>
  <si>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</si>
  <si>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</si>
  <si>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</si>
  <si>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</si>
  <si>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</si>
  <si>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</si>
  <si>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</si>
  <si>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</si>
  <si>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</si>
  <si>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</si>
  <si>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</si>
  <si>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</si>
  <si>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</si>
  <si>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</si>
  <si>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</si>
  <si>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</si>
  <si>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</si>
  <si>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</si>
  <si>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</si>
  <si>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</si>
  <si>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</si>
  <si>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</si>
  <si>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</si>
  <si>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</si>
  <si>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</si>
  <si>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</si>
  <si>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</si>
  <si>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</si>
  <si>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</si>
  <si>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</si>
  <si>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</si>
  <si>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</si>
  <si>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</si>
  <si>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</si>
  <si>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</si>
  <si>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</si>
  <si>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</si>
  <si>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</si>
  <si>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</si>
  <si>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</si>
  <si>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</si>
  <si>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</si>
  <si>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</si>
  <si>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</si>
  <si>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</si>
  <si>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</si>
  <si>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</si>
  <si>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</si>
  <si>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</si>
  <si>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</si>
  <si>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</si>
  <si>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</si>
  <si>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</si>
  <si>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</si>
  <si>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</si>
  <si>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</si>
  <si>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</si>
  <si>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</si>
  <si>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</si>
  <si>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</si>
  <si>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</si>
  <si>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</si>
  <si>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</si>
  <si>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</si>
  <si>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</si>
  <si>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</si>
  <si>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</si>
  <si>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</si>
  <si>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</si>
  <si>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</si>
  <si>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</si>
  <si>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</si>
  <si>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</si>
  <si>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</si>
  <si>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</si>
  <si>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</si>
  <si>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</si>
  <si>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</si>
  <si>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</si>
  <si>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</si>
  <si>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</si>
  <si>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</si>
  <si>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</si>
  <si>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</si>
  <si>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</si>
  <si>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</si>
  <si>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</si>
  <si>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</si>
  <si>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</si>
  <si>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</si>
  <si>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</si>
  <si>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</si>
  <si>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</si>
  <si>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</si>
  <si>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</si>
  <si>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</si>
  <si>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</si>
  <si>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</si>
  <si>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</si>
  <si>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</si>
  <si>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</si>
  <si>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</si>
  <si>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</si>
  <si>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</si>
  <si>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</si>
  <si>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</si>
  <si>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</si>
  <si>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</si>
  <si>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</si>
  <si>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</si>
  <si>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</si>
  <si>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</si>
  <si>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</si>
  <si>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</si>
  <si>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</si>
  <si>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</si>
  <si>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</si>
  <si>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</si>
  <si>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</si>
  <si>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</si>
  <si>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</si>
  <si>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</si>
  <si>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</si>
  <si>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</si>
  <si>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</si>
  <si>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</si>
  <si>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</si>
  <si>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</si>
  <si>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</si>
  <si>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</si>
  <si>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</si>
  <si>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</si>
  <si>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</si>
  <si>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</si>
  <si>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</si>
  <si>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</si>
  <si>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</si>
  <si>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</si>
  <si>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</si>
  <si>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</si>
  <si>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</si>
  <si>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</si>
  <si>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</si>
  <si>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</si>
  <si>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</si>
  <si>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</si>
  <si>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</si>
  <si>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</si>
  <si>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</si>
  <si>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</si>
  <si>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</si>
  <si>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</si>
  <si>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</si>
  <si>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</si>
  <si>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</si>
  <si>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</si>
  <si>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</si>
  <si>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</si>
  <si>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</si>
  <si>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</si>
  <si>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</si>
  <si>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</si>
  <si>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</si>
  <si>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</si>
  <si>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</si>
  <si>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</si>
  <si>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</si>
  <si>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</si>
  <si>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</si>
  <si>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</si>
  <si>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</si>
  <si>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</si>
  <si>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</si>
  <si>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</si>
  <si>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</si>
  <si>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</si>
  <si>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</si>
  <si>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</si>
  <si>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</si>
  <si>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</si>
  <si>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</si>
  <si>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</si>
  <si>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</si>
  <si>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</si>
  <si>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</si>
  <si>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</si>
  <si>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</si>
  <si>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</si>
  <si>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</si>
  <si>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</si>
  <si>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</si>
  <si>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</si>
  <si>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</si>
  <si>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</si>
  <si>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</si>
  <si>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</si>
  <si>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</si>
  <si>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</si>
  <si>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</si>
  <si>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</si>
  <si>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</si>
  <si>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</si>
  <si>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</si>
  <si>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</si>
  <si>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</si>
  <si>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</si>
  <si>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</si>
  <si>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</si>
  <si>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</si>
  <si>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</si>
  <si>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</si>
  <si>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</si>
  <si>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</si>
  <si>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</si>
  <si>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</si>
  <si>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</si>
  <si>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</si>
  <si>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</si>
  <si>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</si>
  <si>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</si>
  <si>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</si>
  <si>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</si>
  <si>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</si>
  <si>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</si>
  <si>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</si>
  <si>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</si>
  <si>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</si>
  <si>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</si>
  <si>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</si>
  <si>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</si>
  <si>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</si>
  <si>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</si>
  <si>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</si>
  <si>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</si>
  <si>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</si>
  <si>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</si>
  <si>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</si>
  <si>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</si>
  <si>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</si>
  <si>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</si>
  <si>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</si>
  <si>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</si>
  <si>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</si>
  <si>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</si>
  <si>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</si>
  <si>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</si>
  <si>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</si>
  <si>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</si>
  <si>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</si>
  <si>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</si>
  <si>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</si>
  <si>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</si>
  <si>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</si>
  <si>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</si>
  <si>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</si>
  <si>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</si>
  <si>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</si>
  <si>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</si>
  <si>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</si>
  <si>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</si>
  <si>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</si>
  <si>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</si>
  <si>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</si>
  <si>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</si>
  <si>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</si>
  <si>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</si>
  <si>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</si>
  <si>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</si>
  <si>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</si>
  <si>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</si>
  <si>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</si>
  <si>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</si>
  <si>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</si>
  <si>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</si>
  <si>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</si>
  <si>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</si>
  <si>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</si>
  <si>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</si>
  <si>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</si>
  <si>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</si>
  <si>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</si>
  <si>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</si>
  <si>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</si>
  <si>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</si>
  <si>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</si>
  <si>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</si>
  <si>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</si>
  <si>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</si>
  <si>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</si>
  <si>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</si>
  <si>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</si>
  <si>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</si>
  <si>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</si>
  <si>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</si>
  <si>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</si>
  <si>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</si>
  <si>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</si>
  <si>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</si>
  <si>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</si>
  <si>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</si>
  <si>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</si>
  <si>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</si>
  <si>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</si>
  <si>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</si>
  <si>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</si>
  <si>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</si>
  <si>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</si>
  <si>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</si>
  <si>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</si>
  <si>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</si>
  <si>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</si>
  <si>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</si>
  <si>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</si>
  <si>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</si>
  <si>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</si>
  <si>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</si>
  <si>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</si>
  <si>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</si>
  <si>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</si>
  <si>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</si>
  <si>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</si>
  <si>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</si>
  <si>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</si>
  <si>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</si>
  <si>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</si>
  <si>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</si>
  <si>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</si>
  <si>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</si>
  <si>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</si>
  <si>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</si>
  <si>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</si>
  <si>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</si>
  <si>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</si>
  <si>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</si>
  <si>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</si>
  <si>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</si>
  <si>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</si>
  <si>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</si>
  <si>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</si>
  <si>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</si>
  <si>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</si>
  <si>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</si>
  <si>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</si>
  <si>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</si>
  <si>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</si>
  <si>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</si>
  <si>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</si>
  <si>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</si>
  <si>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</si>
  <si>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</si>
  <si>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</si>
  <si>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</si>
  <si>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</si>
  <si>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</si>
  <si>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</si>
  <si>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</si>
  <si>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</si>
  <si>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</si>
  <si>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</si>
  <si>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</si>
  <si>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</si>
  <si>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</si>
  <si>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</si>
  <si>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</si>
  <si>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</si>
  <si>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</si>
  <si>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</si>
  <si>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</si>
  <si>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</si>
  <si>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</si>
  <si>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</si>
  <si>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</si>
  <si>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</si>
  <si>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</si>
  <si>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</si>
  <si>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</si>
  <si>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</si>
  <si>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</si>
  <si>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</si>
  <si>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</si>
  <si>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</si>
  <si>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</si>
  <si>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</si>
  <si>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</si>
  <si>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</si>
  <si>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</si>
  <si>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</si>
  <si>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</si>
  <si>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</si>
  <si>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</si>
  <si>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</si>
  <si>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</si>
  <si>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</si>
  <si>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</si>
  <si>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</si>
  <si>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</si>
  <si>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</si>
  <si>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</si>
  <si>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</si>
  <si>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</si>
  <si>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</si>
  <si>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</si>
  <si>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</si>
  <si>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</si>
  <si>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</si>
  <si>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</si>
  <si>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</si>
  <si>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</si>
  <si>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</si>
  <si>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</si>
  <si>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</si>
  <si>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</si>
  <si>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</si>
  <si>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</si>
  <si>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</si>
  <si>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</si>
  <si>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</si>
  <si>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</si>
  <si>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</si>
  <si>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</si>
  <si>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</si>
  <si>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</si>
  <si>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</si>
  <si>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</si>
  <si>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</si>
  <si>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</si>
  <si>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</si>
  <si>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</si>
  <si>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</si>
  <si>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</si>
  <si>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</si>
  <si>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</si>
  <si>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</si>
  <si>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</si>
  <si>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</si>
  <si>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</si>
  <si>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</si>
  <si>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</si>
  <si>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</si>
  <si>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</si>
  <si>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</si>
  <si>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</si>
  <si>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</si>
  <si>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</si>
  <si>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</si>
  <si>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</si>
  <si>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</si>
  <si>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</si>
  <si>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</si>
  <si>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</si>
  <si>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</si>
  <si>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</si>
  <si>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</si>
  <si>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</si>
  <si>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</si>
  <si>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</si>
  <si>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</si>
  <si>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</si>
  <si>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</si>
  <si>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</si>
  <si>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</si>
  <si>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</si>
  <si>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</si>
  <si>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</si>
  <si>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</si>
  <si>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</si>
  <si>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</si>
  <si>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</si>
  <si>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</si>
  <si>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</si>
  <si>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</si>
  <si>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</si>
  <si>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</si>
  <si>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</si>
  <si>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</si>
  <si>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</si>
  <si>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</si>
  <si>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</si>
  <si>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</si>
  <si>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</si>
  <si>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</si>
  <si>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</si>
  <si>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</si>
  <si>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</si>
  <si>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</si>
  <si>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</si>
  <si>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</si>
  <si>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</si>
  <si>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</si>
  <si>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</si>
  <si>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</si>
  <si>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</si>
  <si>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</si>
  <si>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</si>
  <si>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</si>
  <si>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</si>
  <si>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</si>
  <si>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</si>
  <si>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</si>
  <si>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</si>
  <si>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</si>
  <si>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</si>
  <si>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</si>
  <si>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</si>
  <si>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</si>
  <si>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</si>
  <si>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</si>
  <si>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</si>
  <si>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</si>
  <si>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</si>
  <si>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</si>
  <si>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</si>
  <si>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</si>
  <si>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</si>
  <si>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</si>
  <si>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</si>
  <si>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</si>
  <si>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</si>
  <si>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</si>
  <si>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</si>
  <si>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</si>
  <si>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</si>
  <si>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</si>
  <si>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</si>
  <si>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</si>
  <si>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</si>
  <si>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</si>
  <si>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</si>
  <si>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</si>
  <si>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</si>
  <si>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</si>
  <si>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</si>
  <si>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</si>
  <si>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</si>
  <si>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</si>
  <si>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</si>
  <si>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</si>
  <si>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</si>
  <si>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</si>
  <si>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</si>
  <si>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</si>
  <si>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</si>
  <si>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</si>
  <si>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</si>
  <si>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</si>
  <si>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</si>
  <si>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</si>
  <si>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</si>
  <si>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</si>
  <si>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</si>
  <si>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</si>
  <si>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</si>
  <si>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</si>
  <si>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</si>
  <si>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</si>
  <si>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</si>
  <si>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</si>
  <si>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</si>
  <si>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</si>
  <si>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</si>
  <si>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</si>
  <si>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</si>
  <si>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</si>
  <si>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</si>
  <si>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</si>
  <si>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</si>
  <si>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</si>
  <si>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</si>
  <si>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</si>
  <si>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</si>
  <si>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</si>
  <si>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</si>
  <si>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</si>
  <si>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</si>
  <si>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</si>
  <si>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</si>
  <si>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</si>
  <si>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</si>
  <si>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</si>
  <si>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</si>
  <si>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</si>
  <si>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</si>
  <si>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</si>
  <si>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</si>
  <si>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</si>
  <si>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</si>
  <si>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</si>
  <si>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</si>
  <si>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</si>
  <si>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</si>
  <si>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</si>
  <si>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</si>
  <si>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</si>
  <si>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</si>
  <si>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</si>
  <si>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</si>
  <si>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</si>
  <si>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</si>
  <si>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</si>
  <si>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</si>
  <si>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</si>
  <si>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</si>
  <si>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</si>
  <si>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</si>
  <si>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</si>
  <si>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</si>
  <si>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</si>
  <si>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</si>
  <si>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</si>
  <si>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</si>
  <si>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</si>
  <si>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</si>
  <si>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</si>
  <si>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</si>
  <si>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</si>
  <si>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</si>
  <si>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</si>
  <si>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</si>
  <si>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</si>
  <si>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</si>
  <si>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</si>
  <si>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</si>
  <si>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</si>
  <si>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</si>
  <si>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</si>
  <si>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</si>
  <si>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</si>
  <si>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</si>
  <si>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</si>
  <si>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</si>
  <si>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</si>
  <si>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</si>
  <si>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</si>
  <si>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</si>
  <si>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</si>
  <si>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</si>
  <si>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</si>
  <si>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</si>
  <si>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</si>
  <si>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</si>
  <si>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</si>
  <si>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</si>
  <si>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</si>
  <si>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</si>
  <si>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</si>
  <si>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</si>
  <si>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</si>
  <si>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</si>
  <si>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</si>
  <si>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</si>
  <si>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</si>
  <si>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</si>
  <si>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</si>
  <si>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</si>
  <si>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</si>
  <si>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</si>
  <si>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</si>
  <si>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</si>
  <si>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</si>
  <si>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</si>
  <si>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</si>
  <si>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</si>
  <si>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</si>
  <si>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</si>
  <si>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</si>
  <si>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</si>
  <si>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</si>
  <si>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</si>
  <si>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</si>
  <si>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</si>
  <si>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</si>
  <si>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</si>
  <si>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</si>
  <si>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</si>
  <si>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</si>
  <si>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</si>
  <si>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</si>
  <si>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</si>
  <si>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</si>
  <si>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</si>
  <si>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</si>
  <si>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</si>
  <si>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</si>
  <si>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</si>
  <si>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</si>
  <si>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</si>
  <si>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</si>
  <si>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</si>
  <si>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</si>
  <si>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</si>
  <si>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</si>
  <si>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</si>
  <si>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</si>
  <si>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</si>
  <si>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</si>
  <si>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</si>
  <si>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</si>
  <si>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</si>
  <si>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</si>
  <si>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</si>
  <si>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</si>
  <si>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</si>
  <si>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</si>
  <si>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</si>
  <si>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</si>
  <si>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</si>
  <si>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</si>
  <si>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</si>
  <si>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</si>
  <si>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</si>
  <si>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</si>
  <si>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</si>
  <si>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</si>
  <si>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</si>
  <si>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</si>
  <si>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</si>
  <si>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</si>
  <si>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</si>
  <si>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</si>
  <si>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</si>
  <si>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</si>
  <si>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</si>
  <si>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</si>
  <si>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</si>
  <si>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</si>
  <si>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</si>
  <si>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</si>
  <si>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</si>
  <si>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</si>
  <si>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</si>
  <si>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</si>
  <si>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</si>
  <si>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</si>
  <si>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</si>
  <si>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</si>
  <si>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</si>
  <si>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</si>
  <si>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</si>
  <si>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</si>
  <si>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</si>
  <si>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</si>
  <si>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</si>
  <si>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</si>
  <si>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</si>
  <si>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</si>
  <si>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</si>
  <si>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</si>
  <si>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</si>
  <si>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</si>
  <si>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</si>
  <si>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</si>
  <si>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</si>
  <si>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</si>
  <si>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</si>
  <si>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</si>
  <si>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</si>
  <si>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</si>
  <si>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</si>
  <si>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</si>
  <si>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</si>
  <si>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</si>
  <si>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</si>
  <si>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</si>
  <si>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</si>
  <si>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</si>
  <si>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</si>
  <si>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</si>
  <si>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</si>
  <si>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</si>
  <si>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</si>
  <si>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</si>
  <si>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</si>
  <si>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</si>
  <si>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</si>
  <si>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</si>
  <si>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</si>
  <si>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</si>
  <si>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</si>
  <si>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</si>
  <si>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</si>
  <si>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</si>
  <si>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</si>
  <si>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</si>
  <si>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</si>
  <si>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</si>
  <si>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</si>
  <si>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</si>
  <si>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</si>
  <si>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</si>
  <si>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</si>
  <si>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</si>
  <si>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</si>
  <si>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</si>
  <si>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</si>
  <si>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</si>
  <si>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</si>
  <si>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</si>
  <si>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</si>
  <si>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</si>
  <si>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</si>
  <si>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</si>
  <si>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</si>
  <si>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</si>
  <si>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</si>
  <si>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</si>
  <si>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</si>
  <si>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</si>
  <si>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</si>
  <si>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</si>
  <si>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</si>
  <si>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</si>
  <si>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</si>
  <si>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</si>
  <si>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</si>
  <si>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</si>
  <si>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</si>
  <si>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</si>
  <si>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</si>
  <si>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</si>
  <si>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</si>
  <si>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</si>
  <si>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</si>
  <si>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</si>
  <si>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</si>
  <si>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</si>
  <si>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</si>
  <si>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</si>
  <si>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</si>
  <si>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</si>
  <si>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</si>
  <si>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</si>
  <si>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</si>
  <si>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</si>
  <si>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</si>
  <si>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</si>
  <si>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</si>
  <si>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</si>
  <si>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</si>
  <si>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</si>
  <si>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</si>
  <si>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</si>
  <si>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</si>
  <si>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</si>
  <si>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</si>
  <si>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</si>
  <si>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</si>
  <si>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</si>
  <si>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</si>
  <si>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</si>
  <si>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</si>
  <si>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</si>
  <si>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</si>
  <si>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</si>
  <si>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</si>
  <si>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</si>
  <si>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</si>
  <si>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</si>
  <si>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</si>
  <si>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</si>
  <si>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</si>
  <si>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</si>
  <si>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</si>
  <si>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</si>
  <si>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</si>
  <si>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</si>
  <si>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</si>
  <si>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</si>
  <si>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</si>
  <si>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</si>
  <si>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</si>
  <si>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</si>
  <si>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</si>
  <si>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</si>
  <si>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</si>
  <si>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</si>
  <si>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</si>
  <si>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</si>
  <si>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</si>
  <si>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</si>
  <si>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</si>
  <si>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</si>
  <si>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</si>
  <si>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</si>
  <si>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</si>
  <si>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</si>
  <si>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</si>
  <si>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</si>
  <si>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</si>
  <si>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</si>
  <si>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</si>
  <si>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</si>
  <si>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</si>
  <si>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</si>
  <si>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</si>
  <si>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</si>
  <si>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</si>
  <si>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</si>
  <si>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</si>
  <si>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</si>
  <si>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</si>
  <si>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</si>
  <si>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</si>
  <si>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</si>
  <si>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</si>
  <si>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</si>
  <si>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</si>
  <si>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</si>
  <si>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</si>
  <si>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</si>
  <si>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</si>
  <si>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</si>
  <si>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</si>
  <si>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</si>
  <si>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</si>
  <si>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</si>
  <si>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</si>
  <si>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</si>
  <si>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</si>
  <si>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</si>
  <si>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</si>
  <si>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</si>
  <si>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</si>
  <si>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</si>
  <si>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</si>
  <si>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</si>
  <si>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</si>
  <si>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</si>
  <si>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</si>
  <si>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</si>
  <si>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</si>
  <si>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</si>
  <si>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</si>
  <si>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</si>
  <si>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</si>
  <si>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</si>
  <si>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</si>
  <si>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</si>
  <si>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</si>
  <si>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</si>
  <si>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</si>
  <si>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</si>
  <si>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</si>
  <si>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</si>
  <si>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</si>
  <si>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</si>
  <si>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</si>
  <si>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</si>
  <si>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</si>
  <si>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</si>
  <si>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</si>
  <si>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</si>
  <si>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</si>
  <si>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</si>
  <si>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</si>
  <si>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</si>
  <si>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</si>
  <si>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</si>
  <si>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</si>
  <si>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</si>
  <si>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</si>
  <si>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</si>
  <si>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</si>
  <si>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</si>
  <si>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</si>
  <si>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</si>
  <si>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</si>
  <si>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</si>
  <si>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</si>
  <si>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</si>
  <si>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</si>
  <si>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</si>
  <si>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</si>
  <si>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</si>
  <si>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</si>
  <si>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</si>
  <si>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</si>
  <si>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</si>
  <si>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</si>
  <si>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</si>
  <si>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</si>
  <si>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</si>
  <si>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</si>
  <si>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</si>
  <si>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</si>
  <si>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</si>
  <si>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</si>
  <si>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</si>
  <si>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</si>
  <si>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</si>
  <si>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</si>
  <si>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</si>
  <si>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</si>
  <si>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</si>
  <si>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</si>
  <si>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</si>
  <si>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</si>
  <si>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</si>
  <si>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</si>
  <si>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</si>
  <si>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</si>
  <si>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</si>
  <si>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</si>
  <si>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</si>
  <si>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</si>
  <si>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</si>
  <si>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</si>
  <si>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</si>
  <si>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</si>
  <si>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</si>
  <si>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</si>
  <si>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</si>
  <si>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</si>
  <si>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</si>
  <si>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</si>
  <si>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</si>
  <si>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</si>
  <si>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</si>
  <si>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</si>
  <si>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</si>
  <si>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</si>
  <si>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</si>
  <si>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</si>
  <si>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</si>
  <si>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</si>
  <si>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</si>
  <si>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</si>
  <si>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</si>
  <si>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</si>
  <si>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</si>
  <si>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</si>
  <si>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</si>
  <si>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</si>
  <si>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</si>
  <si>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</si>
  <si>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</si>
  <si>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</si>
  <si>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</si>
  <si>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</si>
  <si>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</si>
  <si>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</si>
  <si>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</si>
  <si>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</si>
  <si>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</si>
  <si>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</si>
  <si>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</si>
  <si>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</si>
  <si>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</si>
  <si>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</si>
  <si>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</si>
  <si>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</si>
  <si>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</si>
  <si>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</si>
  <si>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</si>
  <si>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</si>
  <si>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</si>
  <si>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</si>
  <si>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</si>
  <si>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</si>
  <si>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</si>
  <si>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</si>
  <si>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</si>
  <si>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</si>
  <si>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</si>
  <si>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</si>
  <si>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</si>
  <si>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</si>
  <si>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</si>
  <si>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</si>
  <si>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</si>
  <si>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</si>
  <si>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</si>
  <si>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</si>
  <si>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</si>
  <si>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</si>
  <si>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</si>
  <si>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</si>
  <si>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</si>
  <si>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</si>
  <si>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</si>
  <si>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</si>
  <si>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</si>
  <si>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</si>
  <si>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</si>
  <si>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</si>
  <si>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</si>
  <si>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</si>
  <si>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</si>
  <si>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</si>
  <si>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</si>
  <si>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</si>
  <si>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</si>
  <si>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</si>
  <si>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</si>
  <si>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</si>
  <si>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</si>
  <si>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</si>
  <si>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</si>
  <si>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</si>
  <si>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</si>
  <si>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</si>
  <si>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</si>
  <si>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</si>
  <si>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</si>
  <si>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</si>
  <si>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</si>
  <si>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</si>
  <si>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</si>
  <si>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</si>
  <si>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</si>
  <si>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</si>
  <si>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</si>
  <si>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</si>
  <si>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</si>
  <si>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</si>
  <si>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</si>
  <si>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</si>
  <si>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</si>
  <si>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</si>
  <si>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</si>
  <si>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</si>
  <si>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</si>
  <si>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</si>
  <si>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</si>
  <si>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</si>
  <si>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</si>
  <si>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</si>
  <si>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</si>
  <si>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</si>
  <si>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</si>
  <si>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</si>
  <si>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</si>
  <si>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</si>
  <si>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</si>
  <si>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</si>
  <si>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</si>
  <si>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</si>
  <si>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</si>
  <si>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</si>
  <si>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</si>
  <si>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</si>
  <si>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</si>
  <si>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</si>
  <si>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</si>
  <si>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</si>
  <si>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</si>
  <si>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</si>
  <si>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</si>
  <si>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</si>
  <si>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</si>
  <si>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</si>
  <si>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</si>
  <si>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</si>
  <si>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</si>
  <si>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</si>
  <si>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</si>
  <si>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</si>
  <si>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</si>
  <si>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</si>
  <si>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</si>
  <si>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</si>
  <si>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</si>
  <si>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</si>
  <si>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</si>
  <si>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</si>
  <si>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</si>
  <si>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</si>
  <si>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</si>
  <si>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</si>
  <si>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</si>
  <si>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</si>
  <si>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</si>
  <si>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</si>
  <si>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</si>
  <si>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</si>
  <si>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</si>
  <si>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</si>
  <si>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</si>
  <si>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</si>
  <si>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</si>
  <si>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</si>
  <si>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</si>
  <si>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</si>
  <si>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</si>
  <si>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</si>
  <si>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</si>
  <si>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</si>
  <si>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</si>
  <si>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</si>
  <si>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</si>
  <si>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</si>
  <si>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</si>
  <si>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</si>
  <si>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</si>
  <si>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</si>
  <si>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</si>
  <si>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</si>
  <si>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</si>
  <si>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</si>
  <si>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</si>
  <si>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</si>
  <si>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</si>
  <si>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</si>
  <si>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</si>
  <si>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</si>
  <si>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</si>
  <si>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</si>
  <si>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</si>
  <si>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</si>
  <si>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</si>
  <si>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</si>
  <si>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</si>
  <si>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</si>
  <si>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</si>
  <si>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</si>
  <si>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</si>
  <si>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</si>
  <si>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</si>
  <si>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</si>
  <si>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</si>
  <si>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</si>
  <si>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</si>
  <si>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</si>
  <si>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</si>
  <si>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</si>
  <si>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</si>
  <si>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</si>
  <si>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</si>
  <si>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</si>
  <si>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</si>
  <si>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</si>
  <si>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</si>
  <si>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</si>
  <si>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</si>
  <si>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</si>
  <si>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</si>
  <si>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</si>
  <si>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</si>
  <si>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</si>
  <si>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</si>
  <si>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</si>
  <si>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</si>
  <si>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</si>
  <si>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</si>
  <si>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</si>
  <si>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</si>
  <si>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</si>
  <si>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</si>
  <si>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</si>
  <si>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</si>
  <si>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</si>
  <si>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</si>
  <si>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</si>
  <si>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</si>
  <si>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</si>
  <si>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</si>
  <si>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</si>
  <si>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</si>
  <si>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</si>
  <si>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</si>
  <si>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</si>
  <si>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</si>
  <si>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</si>
  <si>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</si>
  <si>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</si>
  <si>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</si>
  <si>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</si>
  <si>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</si>
  <si>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</si>
  <si>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</si>
  <si>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</si>
  <si>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</si>
  <si>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</si>
  <si>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</si>
  <si>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</si>
  <si>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</si>
  <si>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</si>
  <si>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</si>
  <si>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</si>
  <si>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</si>
  <si>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</si>
  <si>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</si>
  <si>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</si>
  <si>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</si>
  <si>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</si>
  <si>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</si>
  <si>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</si>
  <si>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</si>
  <si>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</si>
  <si>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</si>
  <si>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</si>
  <si>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</si>
  <si>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</si>
  <si>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</si>
  <si>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</si>
  <si>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</si>
  <si>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</si>
  <si>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</si>
  <si>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</si>
  <si>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</si>
  <si>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</si>
  <si>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</si>
  <si>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</si>
  <si>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</si>
  <si>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</si>
  <si>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</si>
  <si>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</si>
  <si>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</si>
  <si>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</si>
  <si>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</si>
  <si>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</si>
  <si>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</si>
  <si>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</si>
  <si>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</si>
  <si>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</si>
  <si>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</si>
  <si>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</si>
  <si>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</si>
  <si>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</si>
  <si>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</si>
  <si>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</si>
  <si>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</si>
  <si>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</si>
  <si>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</si>
  <si>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</si>
  <si>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</si>
  <si>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</si>
  <si>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</si>
  <si>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</si>
  <si>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</si>
  <si>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</si>
  <si>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</si>
  <si>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</si>
  <si>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</si>
  <si>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</si>
  <si>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</si>
  <si>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</si>
  <si>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</si>
  <si>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</si>
  <si>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</si>
  <si>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</si>
  <si>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</si>
  <si>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</si>
  <si>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</si>
  <si>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</si>
  <si>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</si>
  <si>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</si>
  <si>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</si>
  <si>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</si>
  <si>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</si>
  <si>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</si>
  <si>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</si>
  <si>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</si>
  <si>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</si>
  <si>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</si>
  <si>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</si>
  <si>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</si>
  <si>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</si>
  <si>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</si>
  <si>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</si>
  <si>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</si>
  <si>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</si>
  <si>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</si>
  <si>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</si>
  <si>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</si>
  <si>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</si>
  <si>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</si>
  <si>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</si>
  <si>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</si>
  <si>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</si>
  <si>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</si>
  <si>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</si>
  <si>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</si>
  <si>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</si>
  <si>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</si>
  <si>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</si>
  <si>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</si>
  <si>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</si>
  <si>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</si>
  <si>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</si>
  <si>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</si>
  <si>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</si>
  <si>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</si>
  <si>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</si>
  <si>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</si>
  <si>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</si>
  <si>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</si>
  <si>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</si>
  <si>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</si>
  <si>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</si>
  <si>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</si>
  <si>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</si>
  <si>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</si>
  <si>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</si>
  <si>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</si>
  <si>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</si>
  <si>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</si>
  <si>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</si>
  <si>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</si>
  <si>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</si>
  <si>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</si>
  <si>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</si>
  <si>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</si>
  <si>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</si>
  <si>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</si>
  <si>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</si>
  <si>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</si>
  <si>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</si>
  <si>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</si>
  <si>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</si>
  <si>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</si>
  <si>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</si>
  <si>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</si>
  <si>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</si>
  <si>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</si>
  <si>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</si>
  <si>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</si>
  <si>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</si>
  <si>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</si>
  <si>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</si>
  <si>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</si>
  <si>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</si>
  <si>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</si>
  <si>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</si>
  <si>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</si>
  <si>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</si>
  <si>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</si>
  <si>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</si>
  <si>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</si>
  <si>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</si>
  <si>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</si>
  <si>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</si>
  <si>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</si>
  <si>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</si>
  <si>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</si>
  <si>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</si>
  <si>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</si>
  <si>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</si>
  <si>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</si>
  <si>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</si>
  <si>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</si>
  <si>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</si>
  <si>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</si>
  <si>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</si>
  <si>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</si>
  <si>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</si>
  <si>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</si>
  <si>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</si>
  <si>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</si>
  <si>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</si>
  <si>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</si>
  <si>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</si>
  <si>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</si>
  <si>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</si>
  <si>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</si>
  <si>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</si>
  <si>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</si>
  <si>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</si>
  <si>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</si>
  <si>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</si>
  <si>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</si>
  <si>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</si>
  <si>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</si>
  <si>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</si>
  <si>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</si>
  <si>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</si>
  <si>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</si>
  <si>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</si>
  <si>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</si>
  <si>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</si>
  <si>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</si>
  <si>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</si>
  <si>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</si>
  <si>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</si>
  <si>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</si>
  <si>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</si>
  <si>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</si>
  <si>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</si>
  <si>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</si>
  <si>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</si>
  <si>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</si>
  <si>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</si>
  <si>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</si>
  <si>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</si>
  <si>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</si>
  <si>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</si>
  <si>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</si>
  <si>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</si>
  <si>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</si>
  <si>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</si>
  <si>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</si>
  <si>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</si>
  <si>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</si>
  <si>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</si>
  <si>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</si>
  <si>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</si>
  <si>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</si>
  <si>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</si>
  <si>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</si>
  <si>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</si>
  <si>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</si>
  <si>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</si>
  <si>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</si>
  <si>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</si>
  <si>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</si>
  <si>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</si>
  <si>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</si>
  <si>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</si>
  <si>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</si>
  <si>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</si>
  <si>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</si>
  <si>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</si>
  <si>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</si>
  <si>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</si>
  <si>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</si>
  <si>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</si>
  <si>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</si>
  <si>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</si>
  <si>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</si>
  <si>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</si>
  <si>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</si>
  <si>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</si>
  <si>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</si>
  <si>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</si>
  <si>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</si>
  <si>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</si>
  <si>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</si>
  <si>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</si>
  <si>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</si>
  <si>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</si>
  <si>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</si>
  <si>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</si>
  <si>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</si>
  <si>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</si>
  <si>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</si>
  <si>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</si>
  <si>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</si>
  <si>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</si>
  <si>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</si>
  <si>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</si>
  <si>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</si>
  <si>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</si>
  <si>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</si>
  <si>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</si>
  <si>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</si>
  <si>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</si>
  <si>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</si>
  <si>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</si>
  <si>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</si>
  <si>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</si>
  <si>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</si>
  <si>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</si>
  <si>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</si>
  <si>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</si>
  <si>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</si>
  <si>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</si>
  <si>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</si>
  <si>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</si>
  <si>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</si>
  <si>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</si>
  <si>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</si>
  <si>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</si>
  <si>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</si>
  <si>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</si>
  <si>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</si>
  <si>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</si>
  <si>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</si>
  <si>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</si>
  <si>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</si>
  <si>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</si>
  <si>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</si>
  <si>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</si>
  <si>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</si>
  <si>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</si>
  <si>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</si>
  <si>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</si>
  <si>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</si>
  <si>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</si>
  <si>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</si>
  <si>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</si>
  <si>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</si>
  <si>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</si>
  <si>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</si>
  <si>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</si>
  <si>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</si>
  <si>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</si>
  <si>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</si>
  <si>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</si>
  <si>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</si>
  <si>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</si>
  <si>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</si>
  <si>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</si>
  <si>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</si>
  <si>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</si>
  <si>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</si>
  <si>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</si>
  <si>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</si>
  <si>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</si>
  <si>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</si>
  <si>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</si>
  <si>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</si>
  <si>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</si>
  <si>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</si>
  <si>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</si>
  <si>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</si>
  <si>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</si>
  <si>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</si>
  <si>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</si>
  <si>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</si>
  <si>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</si>
  <si>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</si>
  <si>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</si>
  <si>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</si>
  <si>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</si>
  <si>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</si>
  <si>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</si>
  <si>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</si>
  <si>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</si>
  <si>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</si>
  <si>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</si>
  <si>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</si>
  <si>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</si>
  <si>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</si>
  <si>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</si>
  <si>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</si>
  <si>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</si>
  <si>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</si>
  <si>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</si>
  <si>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</si>
  <si>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</si>
  <si>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</si>
  <si>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</si>
  <si>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</si>
  <si>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</si>
  <si>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</si>
  <si>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</si>
  <si>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</si>
  <si>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</si>
  <si>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</si>
  <si>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</si>
  <si>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</si>
  <si>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</si>
  <si>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</si>
  <si>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</si>
  <si>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</si>
  <si>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</si>
  <si>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</si>
  <si>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</si>
  <si>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</si>
  <si>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</si>
  <si>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</si>
  <si>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</si>
  <si>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</si>
  <si>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</si>
  <si>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</si>
  <si>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</si>
  <si>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</si>
  <si>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</si>
  <si>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</si>
  <si>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</si>
  <si>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</si>
  <si>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</si>
  <si>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</si>
  <si>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</si>
  <si>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</si>
  <si>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</si>
  <si>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</si>
  <si>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</si>
  <si>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</si>
  <si>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</si>
  <si>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</si>
  <si>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</si>
  <si>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</si>
  <si>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</si>
  <si>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</si>
  <si>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</si>
  <si>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</si>
  <si>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</si>
  <si>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</si>
  <si>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</si>
  <si>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</si>
  <si>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</si>
  <si>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</si>
  <si>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</si>
  <si>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</si>
  <si>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</si>
  <si>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</si>
  <si>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</si>
  <si>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</si>
  <si>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</si>
  <si>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</si>
  <si>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</si>
  <si>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</si>
  <si>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</si>
  <si>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</si>
  <si>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</si>
  <si>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</si>
  <si>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</si>
  <si>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</si>
  <si>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</si>
  <si>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</si>
  <si>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</si>
  <si>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</si>
  <si>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</si>
  <si>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</si>
  <si>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</si>
  <si>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</si>
  <si>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</si>
  <si>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</si>
  <si>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</si>
  <si>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</si>
  <si>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</si>
  <si>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</si>
  <si>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</si>
  <si>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</si>
  <si>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</si>
  <si>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</si>
  <si>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</si>
  <si>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</si>
  <si>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</si>
  <si>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</si>
  <si>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</si>
  <si>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</si>
  <si>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</si>
  <si>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</si>
  <si>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</si>
  <si>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</si>
  <si>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</si>
  <si>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</si>
  <si>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</si>
  <si>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</si>
  <si>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</si>
  <si>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</si>
  <si>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</si>
  <si>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</si>
  <si>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</si>
  <si>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</si>
  <si>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</si>
  <si>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</si>
  <si>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</si>
  <si>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</si>
  <si>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</si>
  <si>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</si>
  <si>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</si>
  <si>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</si>
  <si>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</si>
  <si>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</si>
  <si>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</si>
  <si>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</si>
  <si>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</si>
  <si>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</si>
  <si>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</si>
  <si>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</si>
  <si>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</si>
  <si>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</si>
  <si>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</si>
  <si>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</si>
  <si>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</si>
  <si>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</si>
  <si>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</si>
  <si>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</si>
  <si>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</si>
  <si>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</si>
  <si>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</si>
  <si>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</si>
  <si>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</si>
  <si>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</si>
  <si>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</si>
  <si>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</si>
  <si>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</si>
  <si>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</si>
  <si>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</si>
  <si>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</si>
  <si>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</si>
  <si>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</si>
  <si>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</si>
  <si>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</si>
  <si>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</si>
  <si>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</si>
  <si>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</si>
  <si>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</si>
  <si>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</si>
  <si>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</si>
  <si>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</si>
  <si>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</si>
  <si>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</si>
  <si>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</si>
  <si>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</si>
  <si>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</si>
  <si>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</si>
  <si>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</si>
  <si>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</si>
  <si>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</si>
  <si>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</si>
  <si>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</si>
  <si>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</si>
  <si>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</si>
  <si>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</si>
  <si>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</si>
  <si>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</si>
  <si>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</si>
  <si>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</si>
  <si>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</si>
  <si>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</si>
  <si>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</si>
  <si>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</si>
  <si>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</si>
  <si>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</si>
  <si>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</si>
  <si>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</si>
  <si>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</si>
  <si>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</si>
  <si>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</si>
  <si>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</si>
  <si>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</si>
  <si>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</si>
  <si>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</si>
  <si>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</si>
  <si>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</si>
  <si>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</si>
  <si>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</si>
  <si>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</si>
  <si>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</si>
  <si>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</si>
  <si>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</si>
  <si>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</si>
  <si>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</si>
  <si>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</si>
  <si>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</si>
  <si>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</si>
  <si>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</si>
  <si>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</si>
  <si>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</si>
  <si>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</si>
  <si>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</si>
  <si>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</si>
  <si>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</si>
  <si>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</si>
  <si>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</si>
  <si>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</si>
  <si>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</si>
  <si>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</si>
  <si>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</si>
  <si>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</si>
  <si>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</si>
  <si>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</si>
  <si>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</si>
  <si>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</si>
  <si>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</si>
  <si>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</si>
  <si>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</si>
  <si>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</si>
  <si>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</si>
  <si>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</si>
  <si>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</si>
  <si>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</si>
  <si>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</si>
  <si>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</si>
  <si>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</si>
  <si>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</si>
  <si>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</si>
  <si>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</si>
  <si>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</si>
  <si>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</si>
  <si>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</si>
  <si>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</si>
  <si>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</si>
  <si>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</si>
  <si>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</si>
  <si>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</si>
  <si>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</si>
  <si>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</si>
  <si>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</si>
  <si>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</si>
  <si>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</si>
  <si>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</si>
  <si>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</si>
  <si>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</si>
  <si>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</si>
  <si>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</si>
  <si>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</si>
  <si>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</si>
  <si>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</si>
  <si>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</si>
  <si>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</si>
  <si>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</si>
  <si>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</si>
  <si>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</si>
  <si>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</si>
  <si>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</si>
  <si>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</si>
  <si>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</si>
  <si>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</si>
  <si>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</si>
  <si>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</si>
  <si>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</si>
  <si>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</si>
  <si>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</si>
  <si>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</si>
  <si>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</si>
  <si>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</si>
  <si>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</si>
  <si>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</si>
  <si>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</si>
  <si>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</si>
  <si>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</si>
  <si>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</si>
  <si>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</si>
  <si>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</si>
  <si>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</si>
  <si>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</si>
  <si>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</si>
  <si>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</si>
  <si>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</si>
  <si>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</si>
  <si>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</si>
  <si>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</si>
  <si>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</si>
  <si>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</si>
  <si>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</si>
  <si>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</si>
  <si>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</si>
  <si>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</si>
  <si>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</si>
  <si>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</si>
  <si>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</si>
  <si>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</si>
  <si>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</si>
  <si>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</si>
  <si>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</si>
  <si>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</si>
  <si>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</si>
  <si>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</si>
  <si>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</si>
  <si>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</si>
  <si>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</si>
  <si>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</si>
  <si>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</si>
  <si>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</si>
  <si>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</si>
  <si>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</si>
  <si>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</si>
  <si>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</si>
  <si>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</si>
  <si>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</si>
  <si>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</si>
  <si>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</si>
  <si>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</si>
  <si>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</si>
  <si>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</si>
  <si>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</si>
  <si>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</si>
  <si>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</si>
  <si>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</si>
  <si>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</si>
  <si>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</si>
  <si>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</si>
  <si>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</si>
  <si>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</si>
  <si>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</si>
  <si>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</si>
  <si>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</si>
  <si>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</si>
  <si>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</si>
  <si>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</si>
  <si>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</si>
  <si>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</si>
  <si>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</si>
  <si>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</si>
  <si>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</si>
  <si>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</si>
  <si>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</si>
  <si>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</si>
  <si>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</si>
  <si>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</si>
  <si>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</si>
  <si>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</si>
  <si>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</si>
  <si>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</si>
  <si>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</si>
  <si>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</si>
  <si>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</si>
  <si>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</si>
  <si>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</si>
  <si>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</si>
  <si>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</si>
  <si>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</si>
  <si>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</si>
  <si>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</si>
  <si>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</si>
  <si>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</si>
  <si>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</si>
  <si>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</si>
  <si>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</si>
  <si>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</si>
  <si>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</si>
  <si>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</si>
  <si>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</si>
  <si>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</si>
  <si>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</si>
  <si>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</si>
  <si>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</si>
  <si>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</si>
  <si>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</si>
  <si>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</si>
  <si>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</si>
  <si>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</si>
  <si>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</si>
  <si>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</si>
  <si>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</si>
  <si>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</si>
  <si>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</si>
  <si>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</si>
  <si>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</si>
  <si>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</si>
  <si>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</si>
  <si>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</si>
  <si>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</si>
  <si>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</si>
  <si>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</si>
  <si>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</si>
  <si>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</si>
  <si>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</si>
  <si>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</si>
  <si>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</si>
  <si>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</si>
  <si>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</si>
  <si>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</si>
  <si>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</si>
  <si>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</si>
  <si>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</si>
  <si>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</si>
  <si>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</si>
  <si>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</si>
  <si>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</si>
  <si>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</si>
  <si>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</si>
  <si>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</si>
  <si>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</si>
  <si>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</si>
  <si>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</si>
  <si>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</si>
  <si>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</si>
  <si>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</si>
  <si>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</si>
  <si>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</si>
  <si>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</si>
  <si>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</si>
  <si>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</si>
  <si>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</si>
  <si>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</si>
  <si>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</si>
  <si>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</si>
  <si>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</si>
  <si>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</si>
  <si>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</si>
  <si>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</si>
  <si>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</si>
  <si>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</si>
  <si>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</si>
  <si>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</si>
  <si>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</si>
  <si>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</si>
  <si>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</si>
  <si>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</si>
  <si>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</si>
  <si>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</si>
  <si>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</si>
  <si>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</si>
  <si>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</si>
  <si>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</si>
  <si>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</si>
  <si>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</si>
  <si>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</si>
  <si>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</si>
  <si>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</si>
  <si>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</si>
  <si>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</si>
  <si>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</si>
  <si>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</si>
  <si>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</si>
  <si>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</si>
  <si>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</si>
  <si>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</si>
  <si>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</si>
  <si>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</si>
  <si>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</si>
  <si>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</si>
  <si>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</si>
  <si>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</si>
  <si>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</si>
  <si>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</si>
  <si>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</si>
  <si>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</si>
  <si>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</si>
  <si>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</si>
  <si>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</si>
  <si>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</si>
  <si>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</si>
  <si>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</si>
  <si>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</si>
  <si>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</si>
  <si>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</si>
  <si>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</si>
  <si>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</si>
  <si>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</si>
  <si>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</si>
  <si>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</si>
  <si>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</si>
  <si>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</si>
  <si>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</si>
  <si>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</si>
  <si>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</si>
  <si>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</si>
  <si>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</si>
  <si>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</si>
  <si>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</si>
  <si>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</si>
  <si>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</si>
  <si>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</si>
  <si>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</si>
  <si>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</si>
  <si>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</si>
  <si>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</si>
  <si>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</si>
  <si>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</si>
  <si>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</si>
  <si>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</si>
  <si>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</si>
  <si>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</si>
  <si>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</si>
  <si>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</si>
  <si>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</si>
  <si>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</si>
  <si>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</si>
  <si>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</si>
  <si>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</si>
  <si>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</si>
  <si>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</si>
  <si>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</si>
  <si>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</si>
  <si>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</si>
  <si>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</si>
  <si>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</si>
  <si>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</si>
  <si>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</si>
  <si>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</si>
  <si>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</si>
  <si>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</si>
  <si>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</si>
  <si>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</si>
  <si>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</si>
  <si>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</si>
  <si>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</si>
  <si>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</si>
  <si>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</si>
  <si>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</si>
  <si>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</si>
  <si>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</si>
  <si>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</si>
  <si>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</si>
  <si>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</si>
  <si>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</si>
  <si>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</si>
  <si>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</si>
  <si>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</si>
  <si>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</si>
  <si>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</si>
  <si>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</si>
  <si>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</si>
  <si>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</si>
  <si>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</si>
  <si>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</si>
  <si>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</si>
  <si>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</si>
  <si>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</si>
  <si>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</si>
  <si>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</si>
  <si>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</si>
  <si>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</si>
  <si>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</si>
  <si>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</si>
  <si>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</si>
  <si>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</si>
  <si>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</si>
  <si>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</si>
  <si>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</si>
  <si>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</si>
  <si>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</si>
  <si>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</si>
  <si>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</si>
  <si>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</si>
  <si>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</si>
  <si>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</si>
  <si>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</si>
  <si>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</si>
  <si>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</si>
  <si>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</si>
  <si>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</si>
  <si>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</si>
  <si>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</si>
  <si>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</si>
  <si>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</si>
  <si>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</si>
  <si>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</si>
  <si>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</si>
  <si>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</si>
  <si>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</si>
  <si>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</si>
  <si>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</si>
  <si>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</si>
  <si>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</si>
  <si>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</si>
  <si>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</si>
  <si>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</si>
  <si>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</si>
  <si>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</si>
  <si>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</si>
  <si>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</si>
  <si>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</si>
  <si>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</si>
  <si>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</si>
  <si>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</si>
  <si>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</si>
  <si>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</si>
  <si>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</si>
  <si>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</si>
  <si>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</si>
  <si>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</si>
  <si>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</si>
  <si>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</si>
  <si>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</si>
  <si>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</si>
  <si>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</si>
  <si>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</si>
  <si>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</si>
  <si>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</si>
  <si>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</si>
  <si>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</si>
  <si>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</si>
  <si>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</si>
  <si>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</si>
  <si>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</si>
  <si>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</si>
  <si>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</si>
  <si>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</si>
  <si>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</si>
  <si>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</si>
  <si>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</si>
  <si>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</si>
  <si>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</si>
  <si>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</si>
  <si>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</si>
  <si>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</si>
  <si>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</si>
  <si>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</si>
  <si>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</si>
  <si>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</si>
  <si>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</si>
  <si>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</si>
  <si>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</si>
  <si>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</si>
  <si>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</si>
  <si>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</si>
  <si>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</si>
  <si>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</si>
  <si>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</si>
  <si>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</si>
  <si>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</si>
  <si>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</si>
  <si>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</si>
  <si>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</si>
  <si>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</si>
  <si>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</si>
  <si>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</si>
  <si>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</si>
  <si>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</si>
  <si>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</si>
  <si>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</si>
  <si>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</si>
  <si>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</si>
  <si>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</si>
  <si>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</si>
  <si>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</si>
  <si>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</si>
  <si>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</si>
  <si>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</si>
  <si>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</si>
  <si>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</si>
  <si>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</si>
  <si>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</si>
  <si>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</si>
  <si>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</si>
  <si>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</si>
  <si>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</si>
  <si>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</si>
  <si>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</si>
  <si>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</si>
  <si>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</si>
  <si>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</si>
  <si>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</si>
  <si>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</si>
  <si>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</si>
  <si>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</si>
  <si>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</si>
  <si>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</si>
  <si>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</si>
  <si>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</si>
  <si>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</si>
  <si>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</si>
  <si>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</si>
  <si>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</si>
  <si>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</si>
  <si>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</si>
  <si>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</si>
  <si>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</si>
  <si>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</si>
  <si>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</si>
  <si>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</si>
  <si>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</si>
  <si>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</si>
  <si>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</si>
  <si>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</si>
  <si>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</si>
  <si>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</si>
  <si>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</si>
  <si>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</si>
  <si>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</si>
  <si>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</si>
  <si>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</si>
  <si>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</si>
  <si>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</si>
  <si>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</si>
  <si>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</si>
  <si>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</si>
  <si>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</si>
  <si>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</si>
  <si>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</si>
  <si>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</si>
  <si>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</si>
  <si>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</si>
  <si>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</si>
  <si>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</si>
  <si>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</si>
  <si>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</si>
  <si>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</si>
  <si>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</si>
  <si>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</si>
  <si>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</si>
  <si>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</si>
  <si>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</si>
  <si>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</si>
  <si>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</si>
  <si>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</si>
  <si>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</si>
  <si>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</si>
  <si>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</si>
  <si>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</si>
  <si>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</si>
  <si>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</si>
  <si>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</si>
  <si>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</si>
  <si>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</si>
  <si>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</si>
  <si>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</si>
  <si>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</si>
  <si>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</si>
  <si>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</si>
  <si>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</si>
  <si>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</si>
  <si>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</si>
  <si>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</si>
  <si>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</si>
  <si>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</si>
  <si>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</si>
  <si>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</si>
  <si>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</si>
  <si>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</si>
  <si>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</si>
  <si>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</si>
  <si>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</si>
  <si>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</si>
  <si>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</si>
  <si>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</si>
  <si>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</si>
  <si>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</si>
  <si>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</si>
  <si>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</si>
  <si>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</si>
  <si>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</si>
  <si>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</si>
  <si>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</si>
  <si>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</si>
  <si>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</si>
  <si>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</si>
  <si>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</si>
  <si>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</si>
  <si>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</si>
  <si>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</si>
  <si>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</si>
  <si>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</si>
  <si>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</si>
  <si>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</si>
  <si>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</si>
  <si>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</si>
  <si>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</si>
  <si>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</si>
  <si>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</si>
  <si>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</si>
  <si>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</si>
  <si>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</si>
  <si>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</si>
  <si>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</si>
  <si>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</si>
  <si>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</si>
  <si>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</si>
  <si>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</si>
  <si>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</si>
  <si>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</si>
  <si>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</si>
  <si>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</si>
  <si>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</si>
  <si>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</si>
  <si>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</si>
  <si>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</si>
  <si>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</si>
  <si>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</si>
  <si>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</si>
  <si>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</si>
  <si>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</si>
  <si>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</si>
  <si>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</si>
  <si>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</si>
  <si>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</si>
  <si>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</si>
  <si>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</si>
  <si>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</si>
  <si>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</si>
  <si>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</si>
  <si>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</si>
  <si>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</si>
  <si>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</si>
  <si>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</si>
  <si>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</si>
  <si>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</si>
  <si>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</si>
  <si>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</si>
  <si>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</si>
  <si>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</si>
  <si>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</si>
  <si>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</si>
  <si>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</si>
  <si>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</si>
  <si>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</si>
  <si>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</si>
  <si>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</si>
  <si>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</si>
  <si>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</si>
  <si>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</si>
  <si>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</si>
  <si>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</si>
  <si>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</si>
  <si>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</si>
  <si>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</si>
  <si>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</si>
  <si>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</si>
  <si>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</si>
  <si>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</si>
  <si>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</si>
  <si>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</si>
  <si>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</si>
  <si>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</si>
  <si>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</si>
  <si>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</si>
  <si>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</si>
  <si>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</si>
  <si>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</si>
  <si>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</si>
  <si>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</si>
  <si>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</si>
  <si>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</si>
  <si>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</si>
  <si>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</si>
  <si>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</si>
  <si>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</si>
  <si>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</si>
  <si>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</si>
  <si>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</si>
  <si>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</si>
  <si>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</si>
  <si>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</si>
  <si>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</si>
  <si>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</si>
  <si>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</si>
  <si>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</si>
  <si>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</si>
  <si>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</si>
  <si>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</si>
  <si>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</si>
  <si>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</si>
  <si>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</si>
  <si>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</si>
  <si>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</si>
  <si>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</si>
  <si>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</si>
  <si>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</si>
  <si>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</si>
  <si>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</si>
  <si>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</si>
  <si>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</si>
  <si>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</si>
  <si>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</si>
  <si>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</si>
  <si>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</si>
  <si>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</si>
  <si>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</si>
  <si>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</si>
  <si>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</si>
  <si>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</si>
  <si>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</si>
  <si>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</si>
  <si>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</si>
  <si>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</si>
  <si>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</si>
  <si>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</si>
  <si>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</si>
  <si>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</si>
  <si>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</si>
  <si>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</si>
  <si>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</si>
  <si>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</si>
  <si>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</si>
  <si>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</si>
  <si>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</si>
  <si>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</si>
  <si>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</si>
  <si>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</si>
  <si>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</si>
  <si>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</si>
  <si>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</si>
  <si>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</si>
  <si>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</si>
  <si>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</si>
  <si>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</si>
  <si>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</si>
  <si>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</si>
  <si>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</si>
  <si>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</si>
  <si>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</si>
  <si>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</si>
  <si>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</si>
  <si>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</si>
  <si>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</si>
  <si>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</si>
  <si>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</si>
  <si>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</si>
  <si>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</si>
  <si>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</si>
  <si>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</si>
  <si>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</si>
  <si>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</si>
  <si>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</si>
  <si>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</si>
  <si>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</si>
  <si>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</si>
  <si>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</si>
  <si>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</si>
  <si>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</si>
  <si>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</si>
  <si>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</si>
  <si>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</si>
  <si>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</si>
  <si>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</si>
  <si>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</si>
  <si>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</si>
  <si>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</si>
  <si>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</si>
  <si>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</si>
  <si>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</si>
  <si>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</si>
  <si>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</si>
  <si>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</si>
  <si>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</si>
  <si>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</si>
  <si>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</si>
  <si>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</si>
  <si>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</si>
  <si>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</si>
  <si>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</si>
  <si>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</si>
  <si>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</si>
  <si>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</si>
  <si>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</si>
  <si>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</si>
  <si>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</si>
  <si>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</si>
  <si>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</si>
  <si>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</si>
  <si>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</si>
  <si>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</si>
  <si>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</si>
  <si>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</si>
  <si>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</si>
  <si>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</si>
  <si>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</si>
  <si>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</si>
  <si>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</si>
  <si>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</si>
  <si>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</si>
  <si>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</si>
  <si>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</si>
  <si>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</si>
  <si>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</si>
  <si>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</si>
  <si>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</si>
  <si>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</si>
  <si>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</si>
  <si>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</si>
  <si>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</si>
  <si>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</si>
  <si>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</si>
  <si>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</si>
  <si>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</si>
  <si>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</si>
  <si>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</si>
  <si>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</si>
  <si>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</si>
  <si>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</si>
  <si>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</si>
  <si>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</si>
  <si>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</si>
  <si>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</si>
  <si>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</si>
  <si>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</si>
  <si>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</si>
  <si>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</si>
  <si>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</si>
  <si>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</si>
  <si>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</si>
  <si>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</si>
  <si>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</si>
  <si>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</si>
  <si>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</si>
  <si>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</si>
  <si>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</si>
  <si>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</si>
  <si>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</si>
  <si>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</si>
  <si>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</si>
  <si>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</si>
  <si>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</si>
  <si>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</si>
  <si>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</si>
  <si>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</si>
  <si>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</si>
  <si>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</si>
  <si>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</si>
  <si>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</si>
  <si>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</si>
  <si>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</si>
  <si>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</si>
  <si>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</si>
  <si>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</si>
  <si>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</si>
  <si>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</si>
  <si>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</si>
  <si>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</si>
  <si>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</si>
  <si>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</si>
  <si>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</si>
  <si>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</si>
  <si>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</si>
  <si>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</si>
  <si>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</si>
  <si>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</si>
  <si>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</si>
  <si>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</si>
  <si>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</si>
  <si>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</si>
  <si>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</si>
  <si>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</si>
  <si>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</si>
  <si>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</si>
  <si>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</si>
  <si>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</si>
  <si>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</si>
  <si>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</si>
  <si>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</si>
  <si>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</si>
  <si>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</si>
  <si>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</si>
  <si>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</si>
  <si>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</si>
  <si>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</si>
  <si>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</si>
  <si>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</si>
  <si>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</si>
  <si>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</si>
  <si>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</si>
  <si>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</si>
  <si>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</si>
  <si>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</si>
  <si>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</si>
  <si>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</si>
  <si>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</si>
  <si>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</si>
  <si>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</si>
  <si>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</si>
  <si>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</si>
  <si>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</si>
  <si>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</si>
  <si>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</si>
  <si>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</si>
  <si>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</si>
  <si>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</si>
  <si>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</si>
  <si>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</si>
  <si>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</si>
  <si>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</si>
  <si>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</si>
  <si>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</si>
  <si>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</si>
  <si>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</si>
  <si>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</si>
  <si>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</si>
  <si>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</si>
  <si>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</si>
  <si>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</si>
  <si>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</si>
  <si>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</si>
  <si>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</si>
  <si>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</si>
  <si>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</si>
  <si>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</si>
  <si>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</si>
  <si>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</si>
  <si>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</si>
  <si>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</si>
  <si>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</si>
  <si>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</si>
  <si>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</si>
  <si>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</si>
  <si>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</si>
  <si>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</si>
  <si>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</si>
  <si>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</si>
  <si>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</si>
  <si>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</si>
  <si>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</si>
  <si>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</si>
  <si>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</si>
  <si>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</si>
  <si>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</si>
  <si>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</si>
  <si>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</si>
  <si>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</si>
  <si>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</si>
  <si>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</si>
  <si>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</si>
  <si>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</si>
  <si>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</si>
  <si>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</si>
  <si>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</si>
  <si>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</si>
  <si>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</si>
  <si>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</si>
  <si>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</si>
  <si>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</si>
  <si>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</si>
  <si>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</si>
  <si>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</si>
  <si>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</si>
  <si>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</si>
  <si>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</si>
  <si>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</si>
  <si>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</si>
  <si>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</si>
  <si>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</si>
  <si>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</si>
  <si>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</si>
  <si>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</si>
  <si>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</si>
  <si>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</si>
  <si>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</si>
  <si>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</si>
  <si>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</si>
  <si>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</si>
  <si>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</si>
  <si>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</si>
  <si>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</si>
  <si>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</si>
  <si>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</si>
  <si>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</si>
  <si>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</si>
  <si>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</si>
  <si>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</si>
  <si>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</si>
  <si>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</si>
  <si>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</si>
  <si>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</si>
  <si>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</si>
  <si>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</si>
  <si>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</si>
  <si>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</si>
  <si>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</si>
  <si>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</si>
  <si>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</si>
  <si>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</si>
  <si>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</si>
  <si>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</si>
  <si>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</si>
  <si>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</si>
  <si>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</si>
  <si>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</si>
  <si>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</si>
  <si>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</si>
  <si>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</si>
  <si>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</si>
  <si>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</si>
  <si>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</si>
  <si>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</si>
  <si>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</si>
  <si>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</si>
  <si>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</si>
  <si>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</si>
  <si>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</si>
  <si>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</si>
  <si>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</si>
  <si>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</si>
  <si>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</si>
  <si>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</si>
  <si>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</si>
  <si>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</si>
  <si>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</si>
  <si>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</si>
  <si>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</si>
  <si>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</si>
  <si>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</si>
  <si>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</si>
  <si>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</si>
  <si>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</si>
  <si>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</si>
  <si>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</si>
  <si>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</si>
  <si>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</si>
  <si>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</si>
  <si>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</si>
  <si>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</si>
  <si>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</si>
  <si>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</si>
  <si>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</si>
  <si>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</si>
  <si>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</si>
  <si>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</si>
  <si>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</si>
  <si>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</si>
  <si>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</si>
  <si>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</si>
  <si>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</si>
  <si>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</si>
  <si>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</si>
  <si>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</si>
  <si>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</si>
  <si>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</si>
  <si>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</si>
  <si>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</si>
  <si>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</si>
  <si>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</si>
  <si>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</si>
  <si>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</si>
  <si>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</si>
  <si>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</si>
  <si>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</si>
  <si>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</si>
  <si>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</si>
  <si>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</si>
  <si>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</si>
  <si>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</si>
  <si>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</si>
  <si>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</si>
  <si>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</si>
  <si>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</si>
  <si>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</si>
  <si>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</si>
  <si>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</si>
  <si>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</si>
  <si>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</si>
  <si>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</si>
  <si>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</si>
  <si>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</si>
  <si>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</si>
  <si>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</si>
  <si>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</si>
  <si>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</si>
  <si>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</si>
  <si>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</si>
  <si>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</si>
  <si>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</si>
  <si>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</si>
  <si>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</si>
  <si>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</si>
  <si>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</si>
  <si>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</si>
  <si>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</si>
  <si>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</si>
  <si>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</si>
  <si>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</si>
  <si>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</si>
  <si>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</si>
  <si>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</si>
  <si>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</si>
  <si>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</si>
  <si>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</si>
  <si>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</si>
  <si>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</si>
  <si>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</si>
  <si>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</si>
  <si>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</si>
  <si>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</si>
  <si>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</si>
  <si>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</si>
  <si>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</si>
  <si>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</si>
  <si>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</si>
  <si>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</si>
  <si>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</si>
  <si>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</si>
  <si>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</si>
  <si>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</si>
  <si>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</si>
  <si>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</si>
  <si>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</si>
  <si>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</si>
  <si>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</si>
  <si>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</si>
  <si>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</si>
  <si>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</si>
  <si>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</si>
  <si>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</si>
  <si>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</si>
  <si>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</si>
  <si>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</si>
  <si>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</si>
  <si>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</si>
  <si>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</si>
  <si>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</si>
  <si>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</si>
  <si>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</si>
  <si>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</si>
  <si>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</si>
  <si>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</si>
  <si>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</si>
  <si>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</si>
  <si>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</si>
  <si>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</si>
  <si>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</si>
  <si>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</si>
  <si>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</si>
  <si>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</si>
  <si>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</si>
  <si>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</si>
  <si>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</si>
  <si>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</si>
  <si>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</si>
  <si>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</si>
  <si>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</si>
  <si>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</si>
  <si>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</si>
  <si>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</si>
  <si>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</si>
  <si>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</si>
  <si>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</si>
  <si>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</si>
  <si>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</si>
  <si>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</si>
  <si>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</si>
  <si>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</si>
  <si>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</si>
  <si>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</si>
  <si>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</si>
  <si>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</si>
  <si>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</si>
  <si>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</si>
  <si>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</si>
  <si>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</si>
  <si>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</si>
  <si>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</si>
  <si>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</si>
  <si>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</si>
  <si>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</si>
  <si>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</si>
  <si>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</si>
  <si>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</si>
  <si>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</si>
  <si>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</si>
  <si>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</si>
  <si>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</si>
  <si>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</si>
  <si>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</si>
  <si>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</si>
  <si>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</si>
  <si>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</si>
  <si>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</si>
  <si>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</si>
  <si>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</si>
  <si>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</si>
  <si>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</si>
  <si>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</si>
  <si>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</si>
  <si>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</si>
  <si>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</si>
  <si>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</si>
  <si>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</si>
  <si>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</si>
  <si>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</si>
  <si>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</si>
  <si>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</si>
  <si>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</si>
  <si>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</si>
  <si>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</si>
  <si>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</si>
  <si>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</si>
  <si>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</si>
  <si>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</si>
  <si>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</si>
  <si>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</si>
  <si>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</si>
  <si>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</si>
  <si>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</si>
  <si>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</si>
  <si>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</si>
  <si>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</si>
  <si>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</si>
  <si>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</si>
  <si>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</si>
  <si>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</si>
  <si>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</si>
  <si>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</si>
  <si>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</si>
  <si>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</si>
  <si>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</si>
  <si>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</si>
  <si>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</si>
  <si>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</si>
  <si>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</si>
  <si>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</si>
  <si>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</si>
  <si>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</si>
  <si>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</si>
  <si>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</si>
  <si>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</si>
  <si>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</si>
  <si>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</si>
  <si>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</si>
  <si>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</si>
  <si>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</si>
  <si>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</si>
  <si>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</si>
  <si>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</si>
  <si>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</si>
  <si>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</si>
  <si>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</si>
  <si>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</si>
  <si>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</si>
  <si>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</si>
  <si>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</si>
  <si>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</si>
  <si>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</si>
  <si>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</si>
  <si>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</si>
  <si>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</si>
  <si>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</si>
  <si>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</si>
  <si>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</si>
  <si>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</si>
  <si>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</si>
  <si>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</si>
  <si>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</si>
  <si>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</si>
  <si>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</si>
  <si>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</si>
  <si>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</si>
  <si>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</si>
  <si>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</si>
  <si>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</si>
  <si>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</si>
  <si>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</si>
  <si>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</si>
  <si>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</si>
  <si>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</si>
  <si>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</si>
  <si>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</si>
  <si>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</si>
  <si>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</si>
  <si>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</si>
  <si>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</si>
  <si>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</si>
  <si>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</si>
  <si>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</si>
  <si>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</si>
  <si>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</si>
  <si>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</si>
  <si>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</si>
  <si>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</si>
  <si>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</si>
  <si>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</si>
  <si>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</si>
  <si>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</si>
  <si>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</si>
  <si>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</si>
  <si>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</si>
  <si>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</si>
  <si>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</si>
  <si>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</si>
  <si>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</si>
  <si>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</si>
  <si>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</si>
  <si>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</si>
  <si>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</si>
  <si>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</si>
  <si>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</si>
  <si>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</si>
  <si>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</si>
  <si>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</si>
  <si>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</si>
  <si>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</si>
  <si>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</si>
  <si>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</si>
  <si>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</si>
  <si>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</si>
  <si>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</si>
  <si>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</si>
  <si>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</si>
  <si>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</si>
  <si>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</si>
  <si>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</si>
  <si>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</si>
  <si>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</si>
  <si>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</si>
  <si>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</si>
  <si>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</si>
  <si>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</si>
  <si>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</si>
  <si>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</si>
  <si>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</si>
  <si>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</si>
  <si>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</si>
  <si>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</si>
  <si>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</si>
  <si>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</si>
  <si>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</si>
  <si>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</si>
  <si>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</si>
  <si>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</si>
  <si>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</si>
  <si>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</si>
  <si>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</si>
  <si>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</si>
  <si>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</si>
  <si>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</si>
  <si>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</si>
  <si>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</si>
  <si>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</si>
  <si>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</si>
  <si>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</si>
  <si>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</si>
  <si>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</si>
  <si>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</si>
  <si>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</si>
  <si>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</si>
  <si>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</si>
  <si>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</si>
  <si>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</si>
  <si>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</si>
  <si>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</si>
  <si>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</si>
  <si>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</si>
  <si>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</si>
  <si>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</si>
  <si>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</si>
  <si>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</si>
  <si>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</si>
  <si>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</si>
  <si>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</si>
  <si>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</si>
  <si>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</si>
  <si>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</si>
  <si>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</si>
  <si>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</si>
  <si>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</si>
  <si>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</si>
  <si>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</si>
  <si>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</si>
  <si>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</si>
  <si>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</si>
  <si>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</si>
  <si>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</si>
  <si>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</si>
  <si>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</si>
  <si>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</si>
  <si>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</si>
  <si>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</si>
  <si>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</si>
  <si>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</si>
  <si>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</si>
  <si>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</si>
  <si>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</si>
  <si>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</si>
  <si>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</si>
  <si>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</si>
  <si>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</si>
  <si>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</si>
  <si>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</si>
  <si>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</si>
  <si>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</si>
  <si>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</si>
  <si>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</si>
  <si>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</si>
  <si>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</si>
  <si>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</si>
  <si>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</si>
  <si>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</si>
  <si>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</si>
  <si>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</si>
  <si>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</si>
  <si>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</si>
  <si>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</si>
  <si>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</si>
  <si>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</si>
  <si>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</si>
  <si>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</si>
  <si>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</si>
  <si>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</si>
  <si>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</si>
  <si>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</si>
  <si>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</si>
  <si>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</si>
  <si>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</si>
  <si>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</si>
  <si>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</si>
  <si>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</si>
  <si>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</si>
  <si>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</si>
  <si>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</si>
  <si>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</si>
  <si>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</si>
  <si>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</si>
  <si>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</si>
  <si>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</si>
  <si>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</si>
  <si>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</si>
  <si>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</si>
  <si>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</si>
  <si>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</si>
  <si>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</si>
  <si>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</si>
  <si>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</si>
  <si>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</si>
  <si>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</si>
  <si>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</si>
  <si>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</si>
  <si>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</si>
  <si>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</si>
  <si>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</si>
  <si>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</si>
  <si>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</si>
  <si>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</si>
  <si>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</si>
  <si>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</si>
  <si>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</si>
  <si>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</si>
  <si>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</si>
  <si>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</si>
  <si>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</si>
  <si>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</si>
  <si>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</si>
  <si>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</si>
  <si>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</si>
  <si>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</si>
  <si>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</si>
  <si>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</si>
  <si>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</si>
  <si>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</si>
  <si>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</si>
  <si>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</si>
  <si>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</si>
  <si>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</si>
  <si>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</si>
  <si>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</si>
  <si>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</si>
  <si>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</si>
  <si>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</si>
  <si>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</si>
  <si>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</si>
  <si>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</si>
  <si>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</si>
  <si>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</si>
  <si>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</si>
  <si>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</si>
  <si>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</si>
  <si>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</si>
  <si>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</si>
  <si>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</si>
  <si>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</si>
  <si>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</si>
  <si>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</si>
  <si>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</si>
  <si>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</si>
  <si>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</si>
  <si>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</si>
  <si>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</si>
  <si>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</si>
  <si>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</si>
  <si>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</si>
  <si>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</si>
  <si>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</si>
  <si>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</si>
  <si>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</si>
  <si>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</si>
  <si>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</si>
  <si>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</si>
  <si>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</si>
  <si>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</si>
  <si>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</si>
  <si>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</si>
  <si>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</si>
  <si>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</si>
  <si>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</si>
  <si>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</si>
  <si>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</si>
  <si>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</si>
  <si>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</si>
  <si>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</si>
  <si>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</si>
  <si>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</si>
  <si>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</si>
  <si>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</si>
  <si>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</si>
  <si>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</si>
  <si>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</si>
  <si>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</si>
  <si>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</si>
  <si>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</si>
  <si>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</si>
  <si>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</si>
  <si>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</si>
  <si>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</si>
  <si>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</si>
  <si>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</si>
  <si>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</si>
  <si>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</si>
  <si>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</si>
  <si>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</si>
  <si>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</si>
  <si>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</si>
  <si>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</si>
  <si>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</si>
  <si>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</si>
  <si>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</si>
  <si>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</si>
  <si>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</si>
  <si>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</si>
  <si>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</si>
  <si>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</si>
  <si>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</si>
  <si>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</si>
  <si>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</si>
  <si>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</si>
  <si>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</si>
  <si>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</si>
  <si>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</si>
  <si>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</si>
  <si>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</si>
  <si>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</si>
  <si>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</si>
  <si>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</si>
  <si>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</si>
  <si>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</si>
  <si>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</si>
  <si>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</si>
  <si>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</si>
  <si>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</si>
  <si>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</si>
  <si>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</si>
  <si>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</si>
  <si>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</si>
  <si>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</si>
  <si>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</si>
  <si>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</si>
  <si>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</si>
  <si>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</si>
  <si>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</si>
  <si>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</si>
  <si>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</si>
  <si>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</si>
  <si>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</si>
  <si>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</si>
  <si>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</si>
  <si>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</si>
  <si>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</si>
  <si>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</si>
  <si>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</si>
  <si>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</si>
  <si>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</si>
  <si>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</si>
  <si>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</si>
  <si>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</si>
  <si>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</si>
  <si>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</si>
  <si>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</si>
  <si>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</si>
  <si>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</si>
  <si>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</si>
  <si>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</si>
  <si>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</si>
  <si>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</si>
  <si>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</si>
  <si>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</si>
  <si>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</si>
  <si>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</si>
  <si>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</si>
  <si>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</si>
  <si>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</si>
  <si>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</si>
  <si>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</si>
  <si>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</si>
  <si>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</si>
  <si>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</si>
  <si>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</si>
  <si>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</si>
  <si>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</si>
  <si>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</si>
  <si>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</si>
  <si>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</si>
  <si>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</si>
  <si>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</si>
  <si>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</si>
  <si>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</si>
  <si>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</si>
  <si>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</si>
  <si>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</si>
  <si>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</si>
  <si>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</si>
  <si>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</si>
  <si>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</si>
  <si>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</si>
  <si>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</si>
  <si>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</si>
  <si>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</si>
  <si>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</si>
  <si>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</si>
  <si>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</si>
  <si>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</si>
  <si>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</si>
  <si>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</si>
  <si>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</si>
  <si>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</si>
  <si>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</si>
  <si>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</si>
  <si>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</si>
  <si>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</si>
  <si>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</si>
  <si>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</si>
  <si>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</si>
  <si>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</si>
  <si>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</si>
  <si>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</si>
  <si>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</si>
  <si>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</si>
  <si>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</si>
  <si>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</si>
  <si>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</si>
  <si>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</si>
  <si>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</si>
  <si>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</si>
  <si>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</si>
  <si>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</si>
  <si>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</si>
  <si>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</si>
  <si>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</si>
  <si>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</si>
  <si>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</si>
  <si>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</si>
  <si>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</si>
  <si>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</si>
  <si>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</si>
  <si>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</si>
  <si>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</si>
  <si>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</si>
  <si>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</si>
  <si>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</si>
  <si>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</si>
  <si>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</si>
  <si>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</si>
  <si>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</si>
  <si>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</si>
  <si>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</si>
  <si>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</si>
  <si>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</si>
  <si>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</si>
  <si>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</si>
  <si>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</si>
  <si>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</si>
  <si>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</si>
  <si>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</si>
  <si>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</si>
  <si>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</si>
  <si>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</si>
  <si>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</si>
  <si>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</si>
  <si>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</si>
  <si>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</si>
  <si>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</si>
  <si>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</si>
  <si>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</si>
  <si>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</si>
  <si>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</si>
  <si>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</si>
  <si>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</si>
  <si>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</si>
  <si>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</si>
  <si>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</si>
  <si>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</si>
  <si>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</si>
  <si>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</si>
  <si>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</si>
  <si>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</si>
  <si>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</si>
  <si>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</si>
  <si>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</si>
  <si>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</si>
  <si>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</si>
  <si>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</si>
  <si>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</si>
  <si>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</si>
  <si>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</si>
  <si>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</si>
  <si>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</si>
  <si>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</si>
  <si>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</si>
  <si>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</si>
  <si>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</si>
  <si>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PCM-20251022-00000643</t>
  </si>
  <si>
    <t>90 KM</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</si>
  <si>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</si>
  <si>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</si>
  <si>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</si>
  <si>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</si>
  <si>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</si>
  <si>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</si>
  <si>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</si>
  <si>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</si>
  <si>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</si>
  <si>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</si>
  <si>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PCM-20251022-00000555</t>
  </si>
  <si>
    <t xml:space="preserve">ETA 30 MIN </t>
  </si>
  <si>
    <t>TT-20251022-00618</t>
  </si>
  <si>
    <t>team will check after  DRB0951</t>
  </si>
  <si>
    <t>PCM-20251022-00000639</t>
  </si>
  <si>
    <t xml:space="preserve">ETA 35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</si>
</sst>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7" totalsRowShown="0" headerRowDxfId="64" dataDxfId="63" headerRowBorderDxfId="61" tableBorderDxfId="62">
  <autoFilter ref="A1:L11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6" totalsRowShown="0" headerRowDxfId="48" dataDxfId="47" headerRowBorderDxfId="45" tableBorderDxfId="46" totalsRowBorderDxfId="44">
  <autoFilter ref="A1:L2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3" totalsRowShown="0" headerRowDxfId="31" dataDxfId="30" headerRowBorderDxfId="28" tableBorderDxfId="29">
  <autoFilter ref="A1:L51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 totalsRowShown="0" headerRowDxfId="15" dataDxfId="14" headerRowBorderDxfId="12" tableBorderDxfId="13">
  <autoFilter ref="A1:L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1"/>
  <sheetViews>
    <sheetView workbookViewId="0">
      <selection activeCell="A5" sqref="A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289.37669629629818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8.8817078703723382</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45952.325122222224</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45952.325122222224</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45952.325122222224</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45952.325122222224</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45952.325122222224</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45952.325122222224</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45952.325122222224</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45952.325122222224</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45952.325122222224</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45952.325122222224</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45952.325122222224</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45952.325122222224</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45952.325122222224</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45952.325122222224</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45952.325122222224</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45952.325122222224</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45952.325122222224</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45952.325122222224</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45952.325122222224</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45952.325122222224</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45952.325122222224</v>
      </c>
      <c r="H24" s="138"/>
      <c r="I24" s="136" t="str">
        <f>IFERROR(VLOOKUP(D24,DB!A:F,6,0),"")</f>
        <v/>
      </c>
      <c r="J24" s="136" t="str">
        <f>IFERROR(VLOOKUP(D24,DB!A:G,7,0),"")</f>
        <v/>
      </c>
      <c r="K24" s="140"/>
      <c r="L24" s="141" t="str">
        <f>IFERROR(VLOOKUP(D24,DB!A:I,9,0),"")</f>
        <v/>
      </c>
    </row>
    <row r="25" spans="1:12" ht="15" customHeight="1">
      <c r="A25" s="147"/>
      <c r="B25" s="148" t="str">
        <f>IFERROR(VLOOKUP(D25,DB!A:K,11,0),"")</f>
        <v/>
      </c>
      <c r="C25" s="148"/>
      <c r="D25" s="148"/>
      <c r="E25" s="149"/>
      <c r="F25" s="150"/>
      <c r="G25" s="151">
        <f ca="1">IFERROR(NOW()-F25,"")</f>
        <v>45952.325122222224</v>
      </c>
      <c r="H25" s="150"/>
      <c r="I25" s="148" t="str">
        <f>IFERROR(VLOOKUP(D25,DB!A:F,6,0),"")</f>
        <v/>
      </c>
      <c r="J25" s="148" t="str">
        <f>IFERROR(VLOOKUP(D25,DB!A:G,7,0),"")</f>
        <v/>
      </c>
      <c r="K25" s="152"/>
      <c r="L25" s="153" t="str">
        <f>IFERROR(VLOOKUP(D25,DB!A:I,9,0),"")</f>
        <v/>
      </c>
    </row>
    <row r="26" spans="1:12" ht="15" customHeight="1">
      <c r="A26" s="135"/>
      <c r="B26" s="136" t="str">
        <f>IFERROR(VLOOKUP(D26,DB!A:K,11,0),"")</f>
        <v/>
      </c>
      <c r="C26" s="136"/>
      <c r="D26" s="136"/>
      <c r="E26" s="137"/>
      <c r="F26" s="138"/>
      <c r="G26" s="139">
        <f ca="1">IFERROR(NOW()-F26,"")</f>
        <v>45952.325122222224</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45952.325122222224</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45952.325122222224</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45952.325122222224</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45952.325122222224</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45952.325122222224</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45952.325122222224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45952.325122222224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45952.325122222224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45952.325122222224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45952.325122222224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45952.325122222224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45952.325122222224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45952.325122222224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45952.325122222224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45952.325122222224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45952.325122222224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45952.325122222224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45952.325122222224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45952.325122222224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45952.325122222224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45952.325122222224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45952.325122222224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45952.325122222224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45952.325122222224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45952.325122222224</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45952.325122222224</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45952.325122222224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45952.325122222224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45952.325122222224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45952.325122222224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45952.325122222224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45952.325122222224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45952.325122222224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45952.325122222224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45952.325122222224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45952.325122222224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45952.325122222224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45952.325122222224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45952.325122222224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45952.325122222224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45952.325122222224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45952.325122222224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45952.325122222224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45952.325122222224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45952.325122222224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45952.325122222224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45952.325122222224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45952.325122222224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45952.325122222224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45952.325122222224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45952.325122222224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45952.325122222224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45952.325122222224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45952.325122222224</v>
      </c>
      <c r="H80" s="138"/>
      <c r="I80" s="136" t="str">
        <f>IFERROR(VLOOKUP(D80,DB!A:F,6,0),"")</f>
        <v/>
      </c>
      <c r="J80" s="136" t="str">
        <f>IFERROR(VLOOKUP(D80,DB!A:G,7,0),"")</f>
        <v/>
      </c>
      <c r="K80" s="140"/>
      <c r="L80" s="141" t="str">
        <f>IFERROR(VLOOKUP(D80,DB!A:I,9,0),"")</f>
        <v/>
      </c>
    </row>
    <row r="81" spans="1:12" ht="15" customHeight="1">
      <c r="A81" s="147"/>
      <c r="B81" s="148" t="str">
        <f>IFERROR(VLOOKUP(D81,DB!A:K,11,0),"")</f>
        <v/>
      </c>
      <c r="C81" s="148"/>
      <c r="D81" s="148"/>
      <c r="E81" s="149"/>
      <c r="F81" s="150"/>
      <c r="G81" s="151">
        <f ca="1">IFERROR(NOW()-F81,"")</f>
        <v>45952.325122222224</v>
      </c>
      <c r="H81" s="150"/>
      <c r="I81" s="148" t="str">
        <f>IFERROR(VLOOKUP(D81,DB!A:F,6,0),"")</f>
        <v/>
      </c>
      <c r="J81" s="148" t="str">
        <f>IFERROR(VLOOKUP(D81,DB!A:G,7,0),"")</f>
        <v/>
      </c>
      <c r="K81" s="152"/>
      <c r="L81" s="153" t="str">
        <f>IFERROR(VLOOKUP(D81,DB!A:I,9,0),"")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145.59803888889292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127.32528425926284</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7.8293467592593515</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64">
        <v>1</v>
      </c>
      <c r="D6" s="19" t="s">
        <v>24144</v>
      </c>
      <c r="E6" s="116" t="s">
        <v>38998</v>
      </c>
      <c r="F6" s="117">
        <v>45952.299641203703</v>
      </c>
      <c r="G6" s="118">
        <f ca="1">IFERROR(NOW()-F6,"-")</f>
        <v>2.5481018521531951E-2</v>
      </c>
      <c r="H6" s="117">
        <v>45952.294085648151</v>
      </c>
      <c r="I6" s="18" t="str">
        <f>IFERROR(VLOOKUP(D6,DB!A:F,6,0),"")</f>
        <v>SCECO</v>
      </c>
      <c r="J6" s="18" t="str">
        <f>IFERROR(VLOOKUP(D6,DB!A:G,7,0),"")</f>
        <v>Vandalized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45952.325122222224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45952.325122222224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45952.325122222224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45952.325122222224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45952.325122222224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45952.325122222224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45952.325122222224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45952.325122222224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45952.325122222224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45952.325122222224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45952.325122222224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45952.325122222224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45952.325122222224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45952.325122222224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45952.325122222224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45952.325122222224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45952.325122222224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45952.325122222224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45952.325122222224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45952.325122222224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45952.325122222224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45952.325122222224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45952.325122222224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45952.325122222224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45952.325122222224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45952.325122222224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45952.325122222224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45952.325122222224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45952.325122222224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45952.325122222224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45952.325122222224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45952.325122222224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45952.325122222224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45952.325122222224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45952.325122222224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45952.325122222224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45952.325122222224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45952.325122222224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45952.325122222224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45952.325122222224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45952.325122222224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45952.325122222224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45952.325122222224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45952.325122222224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45952.325122222224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45952.325122222224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45952.325122222224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45952.325122222224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45952.325122222224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45952.325122222224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45952.325122222224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45952.325122222224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45952.325122222224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45952.325122222224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45952.325122222224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45952.325122222224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45952.325122222224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45952.325122222224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45952.325122222224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45952.325122222224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45952.325122222224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45952.325122222224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45952.325122222224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45952.325122222224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7"/>
  <sheetViews>
    <sheetView workbookViewId="0">
      <selection activeCell="K16" sqref="K1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4" ca="1" si="0">IFERROR(NOW()-F2,"-")</f>
        <v>45952.325122222224</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45952.325122222224</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45952.325122222224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45952.325122222224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45952.325122222224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45952.325122222224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45952.325122222224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45952.325122222224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45952.325122222224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45952.325122222224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45952.325122222224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45952.325122222224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45952.325122222224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45952.325122222224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45952.325122222224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45952.325122222224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45952.325122222224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45952.325122222224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45952.325122222224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45952.325122222224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45952.325122222224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45952.325122222224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45952.325122222224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45952.325122222224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45952.325122222224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45952.325122222224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45952.325122222224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45952.325122222224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45952.325122222224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45952.325122222224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45952.325122222224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45952.325122222224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45952.325122222224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ref="G35:G98" ca="1" si="1">IFERROR(NOW()-F35,"-")</f>
        <v>45952.325122222224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45952.325122222224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45952.325122222224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45952.325122222224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45952.325122222224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45952.325122222224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45952.325122222224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45952.325122222224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45952.325122222224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45952.325122222224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45952.325122222224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45952.325122222224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45952.325122222224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45952.325122222224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45952.325122222224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45952.325122222224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45952.325122222224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45952.325122222224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45952.325122222224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45952.325122222224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45952.325122222224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45952.325122222224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45952.325122222224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45952.325122222224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45952.325122222224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45952.325122222224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45952.325122222224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45952.325122222224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45952.325122222224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45952.325122222224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45952.325122222224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45952.325122222224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45952.325122222224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45952.325122222224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45952.325122222224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45952.325122222224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45952.325122222224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45952.325122222224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45952.325122222224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45952.325122222224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45952.325122222224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45952.325122222224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45952.325122222224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45952.325122222224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45952.325122222224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45952.325122222224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45952.325122222224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45952.325122222224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45952.325122222224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45952.325122222224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45952.325122222224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45952.325122222224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45952.325122222224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45952.325122222224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45952.325122222224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45952.325122222224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45952.325122222224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45952.325122222224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45952.325122222224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45952.325122222224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45952.325122222224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45952.325122222224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45952.325122222224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45952.325122222224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ref="G99:G162" ca="1" si="2">IFERROR(NOW()-F99,"-")</f>
        <v>45952.325122222224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45952.325122222224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45952.325122222224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45952.325122222224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45952.325122222224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45952.325122222224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45952.325122222224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45952.325122222224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45952.325122222224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45952.325122222224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45952.325122222224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45952.325122222224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45952.325122222224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45952.325122222224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45952.325122222224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45952.325122222224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45952.325122222224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45952.325122222224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45952.325122222224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45952.325122222224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45952.325122222224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45952.325122222224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45952.325122222224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45952.325122222224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45952.325122222224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45952.325122222224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45952.325122222224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45952.325122222224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45952.325122222224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45952.325122222224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45952.325122222224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45952.325122222224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45952.325122222224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45952.325122222224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45952.325122222224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45952.325122222224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45952.325122222224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45952.325122222224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45952.325122222224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45952.325122222224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45952.325122222224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45952.325122222224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45952.325122222224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45952.325122222224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45952.325122222224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45952.325122222224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45952.325122222224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45952.325122222224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45952.325122222224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45952.325122222224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45952.325122222224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45952.325122222224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45952.325122222224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45952.325122222224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45952.325122222224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45952.325122222224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45952.325122222224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45952.325122222224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45952.325122222224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45952.325122222224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45952.325122222224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45952.325122222224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45952.325122222224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45952.325122222224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ref="G163:G226" ca="1" si="3">IFERROR(NOW()-F163,"-")</f>
        <v>45952.325122222224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45952.325122222224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45952.325122222224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45952.325122222224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45952.325122222224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45952.325122222224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45952.325122222224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45952.325122222224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45952.325122222224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45952.325122222224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45952.325122222224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45952.325122222224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45952.325122222224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45952.325122222224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45952.325122222224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45952.325122222224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45952.325122222224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45952.325122222224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45952.325122222224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45952.325122222224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45952.325122222224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45952.325122222224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45952.325122222224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45952.325122222224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45952.325122222224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45952.325122222224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45952.325122222224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45952.325122222224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45952.325122222224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45952.325122222224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45952.325122222224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45952.325122222224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45952.325122222224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45952.325122222224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45952.325122222224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45952.325122222224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45952.325122222224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45952.325122222224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45952.325122222224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45952.325122222224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45952.325122222224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45952.325122222224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45952.325122222224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45952.325122222224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45952.325122222224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45952.325122222224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45952.325122222224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45952.325122222224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45952.325122222224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45952.325122222224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45952.325122222224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45952.325122222224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45952.325122222224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45952.325122222224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45952.325122222224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45952.325122222224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45952.325122222224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45952.325122222224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45952.325122222224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45952.325122222224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45952.325122222224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45952.325122222224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45952.325122222224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45952.325122222224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ref="G227:G290" ca="1" si="4">IFERROR(NOW()-F227,"-")</f>
        <v>45952.325122222224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45952.325122222224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45952.325122222224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45952.325122222224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45952.325122222224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45952.325122222224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45952.325122222224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45952.325122222224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45952.325122222224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45952.325122222224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45952.325122222224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45952.325122222224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45952.325122222224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45952.325122222224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45952.325122222224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45952.325122222224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45952.325122222224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45952.325122222224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45952.325122222224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45952.325122222224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45952.325122222224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45952.325122222224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45952.325122222224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45952.325122222224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45952.325122222224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45952.325122222224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45952.325122222224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45952.325122222224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45952.325122222224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45952.325122222224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45952.325122222224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45952.325122222224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45952.325122222224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45952.325122222224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45952.325122222224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45952.325122222224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45952.325122222224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45952.325122222224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45952.325122222224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45952.325122222224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45952.325122222224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45952.325122222224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45952.325122222224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45952.325122222224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45952.325122222224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45952.325122222224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45952.325122222224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45952.325122222224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45952.325122222224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45952.325122222224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45952.325122222224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45952.325122222224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45952.325122222224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45952.325122222224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45952.325122222224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45952.325122222224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45952.325122222224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45952.325122222224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45952.325122222224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45952.325122222224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45952.325122222224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45952.325122222224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45952.325122222224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45952.325122222224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ref="G291:G354" ca="1" si="5">IFERROR(NOW()-F291,"-")</f>
        <v>45952.325122222224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45952.325122222224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45952.325122222224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45952.325122222224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45952.325122222224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45952.325122222224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45952.325122222224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45952.325122222224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45952.325122222224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45952.325122222224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45952.325122222224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45952.325122222224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45952.325122222224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45952.325122222224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45952.325122222224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45952.325122222224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45952.325122222224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45952.325122222224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45952.325122222224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45952.325122222224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45952.325122222224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45952.325122222224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45952.325122222224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45952.325122222224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45952.325122222224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45952.325122222224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45952.325122222224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45952.325122222224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45952.325122222224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45952.325122222224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45952.325122222224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45952.325122222224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45952.325122222224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45952.325122222224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45952.325122222224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45952.325122222224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45952.325122222224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45952.325122222224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45952.325122222224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45952.325122222224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45952.325122222224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45952.325122222224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45952.325122222224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45952.325122222224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45952.325122222224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45952.325122222224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45952.325122222224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45952.325122222224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45952.325122222224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45952.325122222224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45952.325122222224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45952.325122222224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45952.325122222224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45952.325122222224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45952.325122222224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45952.325122222224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45952.325122222224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45952.325122222224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45952.325122222224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45952.325122222224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45952.325122222224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45952.325122222224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45952.325122222224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45952.325122222224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ref="G355:G418" ca="1" si="6">IFERROR(NOW()-F355,"-")</f>
        <v>45952.325122222224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45952.325122222224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45952.325122222224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45952.325122222224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45952.325122222224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45952.325122222224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45952.325122222224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45952.325122222224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45952.325122222224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45952.325122222224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45952.325122222224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45952.325122222224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45952.325122222224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45952.325122222224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45952.325122222224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45952.325122222224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45952.325122222224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45952.325122222224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45952.325122222224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45952.325122222224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45952.325122222224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45952.325122222224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45952.325122222224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45952.325122222224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45952.325122222224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45952.325122222224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45952.325122222224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45952.325122222224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45952.325122222224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45952.325122222224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45952.325122222224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45952.325122222224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45952.325122222224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45952.325122222224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45952.325122222224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45952.325122222224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45952.325122222224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45952.325122222224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45952.325122222224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45952.325122222224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45952.325122222224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45952.325122222224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45952.325122222224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45952.325122222224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45952.325122222224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45952.325122222224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45952.325122222224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45952.325122222224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45952.325122222224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45952.325122222224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45952.325122222224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45952.325122222224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45952.325122222224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45952.325122222224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45952.325122222224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45952.325122222224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45952.325122222224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45952.325122222224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45952.325122222224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45952.325122222224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45952.325122222224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45952.325122222224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45952.325122222224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45952.325122222224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ref="G419:G482" ca="1" si="7">IFERROR(NOW()-F419,"-")</f>
        <v>45952.325122222224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45952.325122222224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45952.325122222224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45952.325122222224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45952.325122222224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45952.325122222224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45952.325122222224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45952.325122222224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45952.325122222224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45952.325122222224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45952.325122222224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45952.325122222224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45952.325122222224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45952.325122222224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45952.325122222224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45952.325122222224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45952.325122222224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45952.325122222224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45952.325122222224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45952.325122222224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45952.325122222224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45952.325122222224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45952.325122222224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45952.325122222224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45952.325122222224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45952.325122222224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45952.325122222224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45952.325122222224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45952.325122222224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45952.325122222224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45952.325122222224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45952.325122222224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45952.325122222224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45952.325122222224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45952.325122222224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45952.325122222224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45952.325122222224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45952.325122222224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45952.325122222224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45952.325122222224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45952.325122222224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45952.325122222224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45952.325122222224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45952.325122222224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45952.325122222224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45952.325122222224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45952.325122222224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45952.325122222224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45952.325122222224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45952.325122222224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45952.325122222224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45952.325122222224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45952.325122222224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45952.325122222224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45952.325122222224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45952.325122222224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45952.325122222224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45952.325122222224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45952.325122222224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45952.325122222224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45952.325122222224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45952.325122222224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45952.325122222224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45952.325122222224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ref="G483:G546" ca="1" si="8">IFERROR(NOW()-F483,"-")</f>
        <v>45952.325122222224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45952.325122222224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45952.325122222224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45952.325122222224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45952.325122222224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45952.325122222224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45952.325122222224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45952.325122222224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45952.325122222224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45952.325122222224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45952.325122222224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45952.325122222224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45952.325122222224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45952.325122222224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45952.325122222224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45952.325122222224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45952.325122222224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45952.325122222224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45952.325122222224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45952.325122222224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45952.325122222224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45952.325122222224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45952.325122222224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45952.325122222224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45952.325122222224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45952.325122222224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45952.325122222224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45952.325122222224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45952.325122222224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45952.325122222224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45952.325122222224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45952.325122222224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45952.325122222224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45952.325122222224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45952.325122222224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45952.325122222224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45952.325122222224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45952.325122222224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45952.325122222224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45952.325122222224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45952.325122222224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45952.325122222224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45952.325122222224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45952.325122222224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45952.325122222224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45952.325122222224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45952.325122222224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45952.325122222224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45952.325122222224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45952.325122222224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45952.325122222224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45952.325122222224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45952.325122222224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45952.325122222224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45952.325122222224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45952.325122222224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45952.325122222224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45952.325122222224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45952.325122222224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45952.325122222224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45952.325122222224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45952.325122222224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45952.325122222224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45952.325122222224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ref="G547:G610" ca="1" si="9">IFERROR(NOW()-F547,"-")</f>
        <v>45952.325122222224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45952.325122222224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45952.325122222224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45952.325122222224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45952.325122222224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45952.325122222224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45952.325122222224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45952.325122222224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45952.325122222224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45952.325122222224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45952.325122222224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45952.325122222224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45952.325122222224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45952.325122222224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45952.325122222224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45952.325122222224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45952.325122222224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45952.325122222224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45952.325122222224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45952.325122222224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45952.325122222224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45952.325122222224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45952.325122222224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45952.325122222224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45952.325122222224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45952.325122222224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45952.325122222224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45952.325122222224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45952.325122222224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45952.325122222224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45952.325122222224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45952.325122222224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45952.325122222224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45952.325122222224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45952.325122222224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45952.325122222224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45952.325122222224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45952.325122222224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45952.325122222224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45952.325122222224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45952.325122222224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45952.325122222224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45952.325122222224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45952.325122222224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45952.325122222224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45952.325122222224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45952.325122222224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45952.325122222224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45952.325122222224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45952.325122222224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45952.325122222224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45952.325122222224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45952.325122222224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45952.325122222224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45952.325122222224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45952.325122222224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45952.325122222224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45952.325122222224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45952.325122222224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45952.325122222224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45952.325122222224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45952.325122222224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45952.325122222224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45952.325122222224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ref="G611:G674" ca="1" si="10">IFERROR(NOW()-F611,"-")</f>
        <v>45952.325122222224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45952.325122222224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45952.325122222224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45952.325122222224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45952.325122222224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45952.325122222224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45952.325122222224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45952.325122222224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45952.325122222224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45952.325122222224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45952.325122222224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45952.325122222224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45952.325122222224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45952.325122222224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45952.325122222224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45952.325122222224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45952.325122222224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45952.325122222224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45952.325122222224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45952.325122222224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45952.325122222224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45952.325122222224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45952.325122222224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45952.325122222224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45952.325122222224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45952.325122222224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45952.325122222224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45952.325122222224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45952.325122222224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45952.325122222224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45952.325122222224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45952.325122222224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45952.325122222224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45952.325122222224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45952.325122222224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45952.325122222224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45952.325122222224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45952.325122222224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45952.325122222224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45952.325122222224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45952.325122222224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45952.325122222224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45952.325122222224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45952.325122222224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45952.325122222224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45952.325122222224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45952.325122222224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45952.325122222224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45952.325122222224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45952.325122222224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45952.325122222224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45952.325122222224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45952.325122222224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45952.325122222224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45952.325122222224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45952.325122222224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45952.325122222224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45952.325122222224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45952.325122222224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45952.325122222224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45952.325122222224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45952.325122222224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45952.325122222224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45952.325122222224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ref="G675:G738" ca="1" si="11">IFERROR(NOW()-F675,"-")</f>
        <v>45952.325122222224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45952.325122222224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45952.325122222224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45952.325122222224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45952.325122222224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45952.325122222224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45952.325122222224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45952.325122222224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45952.325122222224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45952.325122222224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45952.325122222224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45952.325122222224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45952.325122222224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45952.325122222224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45952.325122222224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45952.325122222224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45952.325122222224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45952.325122222224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45952.325122222224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45952.325122222224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45952.325122222224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45952.325122222224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45952.325122222224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45952.325122222224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45952.325122222224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45952.325122222224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45952.325122222224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45952.325122222224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45952.325122222224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45952.325122222224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45952.325122222224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45952.325122222224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45952.325122222224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45952.325122222224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45952.325122222224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45952.325122222224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45952.325122222224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45952.325122222224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45952.325122222224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45952.325122222224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45952.325122222224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45952.325122222224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45952.325122222224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45952.325122222224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45952.325122222224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45952.325122222224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45952.325122222224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45952.325122222224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45952.325122222224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45952.325122222224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45952.325122222224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45952.325122222224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45952.325122222224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45952.325122222224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45952.325122222224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45952.325122222224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45952.325122222224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45952.325122222224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45952.325122222224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45952.325122222224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45952.325122222224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45952.325122222224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45952.325122222224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45952.325122222224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ref="G739:G802" ca="1" si="12">IFERROR(NOW()-F739,"-")</f>
        <v>45952.325122222224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45952.325122222224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45952.325122222224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45952.325122222224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45952.325122222224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45952.325122222224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45952.325122222224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45952.325122222224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45952.325122222224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45952.325122222224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45952.325122222224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45952.325122222224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45952.325122222224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45952.325122222224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45952.325122222224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45952.325122222224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45952.325122222224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45952.325122222224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45952.325122222224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45952.325122222224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45952.325122222224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45952.325122222224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45952.325122222224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45952.325122222224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45952.325122222224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45952.325122222224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45952.325122222224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45952.325122222224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45952.325122222224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45952.325122222224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45952.325122222224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45952.325122222224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45952.325122222224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45952.325122222224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45952.325122222224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45952.325122222224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45952.325122222224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45952.325122222224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45952.325122222224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45952.325122222224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45952.325122222224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45952.325122222224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45952.325122222224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45952.325122222224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45952.325122222224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45952.325122222224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45952.325122222224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45952.325122222224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45952.325122222224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45952.325122222224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45952.325122222224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45952.325122222224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45952.325122222224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45952.325122222224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45952.325122222224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45952.325122222224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45952.325122222224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45952.325122222224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45952.325122222224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45952.325122222224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45952.325122222224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45952.325122222224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45952.325122222224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45952.325122222224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ref="G803:G866" ca="1" si="13">IFERROR(NOW()-F803,"-")</f>
        <v>45952.325122222224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45952.325122222224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45952.325122222224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45952.325122222224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45952.325122222224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45952.325122222224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45952.325122222224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45952.325122222224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45952.325122222224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45952.325122222224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45952.325122222224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45952.325122222224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45952.325122222224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45952.325122222224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45952.325122222224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45952.325122222224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45952.325122222224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45952.325122222224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45952.325122222224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45952.325122222224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45952.325122222224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45952.325122222224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45952.325122222224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45952.325122222224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45952.325122222224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45952.325122222224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45952.325122222224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45952.325122222224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45952.325122222224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45952.325122222224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45952.325122222224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45952.325122222224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45952.325122222224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45952.325122222224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45952.325122222224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45952.325122222224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45952.325122222224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45952.325122222224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45952.325122222224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45952.325122222224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45952.325122222224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45952.325122222224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45952.325122222224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45952.325122222224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45952.325122222224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45952.325122222224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45952.325122222224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45952.325122222224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45952.325122222224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45952.325122222224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45952.325122222224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45952.325122222224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45952.325122222224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45952.325122222224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45952.325122222224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45952.325122222224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45952.325122222224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45952.325122222224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45952.325122222224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45952.325122222224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45952.325122222224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45952.325122222224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45952.325122222224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45952.325122222224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ref="G867:G930" ca="1" si="14">IFERROR(NOW()-F867,"-")</f>
        <v>45952.325122222224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45952.325122222224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45952.325122222224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45952.325122222224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45952.325122222224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45952.325122222224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45952.325122222224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45952.325122222224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45952.325122222224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45952.325122222224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45952.325122222224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45952.325122222224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45952.325122222224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45952.325122222224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45952.325122222224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45952.325122222224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45952.325122222224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45952.325122222224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45952.325122222224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45952.325122222224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45952.325122222224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45952.325122222224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45952.325122222224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45952.325122222224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45952.325122222224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45952.325122222224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45952.325122222224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45952.325122222224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45952.325122222224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45952.325122222224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45952.325122222224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45952.325122222224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45952.325122222224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45952.325122222224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45952.325122222224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45952.325122222224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45952.325122222224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45952.325122222224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45952.325122222224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45952.325122222224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45952.325122222224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45952.325122222224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45952.325122222224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45952.325122222224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45952.325122222224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45952.325122222224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45952.325122222224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45952.325122222224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45952.325122222224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45952.325122222224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45952.325122222224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45952.325122222224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45952.325122222224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45952.325122222224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45952.325122222224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45952.325122222224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45952.325122222224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45952.325122222224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45952.325122222224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45952.325122222224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45952.325122222224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45952.325122222224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45952.325122222224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45952.325122222224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ref="G931:G994" ca="1" si="15">IFERROR(NOW()-F931,"-")</f>
        <v>45952.325122222224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45952.325122222224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45952.325122222224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45952.325122222224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45952.325122222224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45952.325122222224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45952.325122222224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45952.325122222224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45952.325122222224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45952.325122222224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45952.325122222224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45952.325122222224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45952.325122222224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45952.325122222224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45952.325122222224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45952.325122222224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45952.325122222224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45952.325122222224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45952.325122222224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45952.325122222224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45952.325122222224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45952.325122222224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45952.325122222224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45952.325122222224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45952.325122222224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45952.325122222224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45952.325122222224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45952.325122222224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45952.325122222224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45952.325122222224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45952.325122222224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45952.325122222224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45952.325122222224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45952.325122222224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45952.325122222224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45952.325122222224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45952.325122222224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45952.325122222224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45952.325122222224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45952.325122222224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45952.325122222224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45952.325122222224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45952.325122222224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45952.325122222224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45952.325122222224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45952.325122222224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45952.325122222224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45952.325122222224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45952.325122222224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45952.325122222224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45952.325122222224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45952.325122222224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45952.325122222224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45952.325122222224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45952.325122222224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45952.325122222224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45952.325122222224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45952.325122222224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45952.325122222224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45952.325122222224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45952.325122222224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45952.325122222224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45952.325122222224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45952.325122222224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ref="G995:G1058" ca="1" si="16">IFERROR(NOW()-F995,"-")</f>
        <v>45952.325122222224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45952.325122222224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45952.325122222224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45952.325122222224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45952.325122222224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45952.325122222224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45952.325122222224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45952.325122222224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45952.325122222224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45952.325122222224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45952.325122222224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45952.325122222224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45952.325122222224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45952.325122222224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45952.325122222224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45952.325122222224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45952.325122222224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45952.325122222224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45952.325122222224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45952.325122222224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45952.325122222224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45952.325122222224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45952.325122222224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45952.325122222224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45952.325122222224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45952.325122222224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45952.325122222224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45952.325122222224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45952.325122222224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45952.325122222224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45952.325122222224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45952.325122222224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45952.325122222224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45952.325122222224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45952.325122222224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45952.325122222224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45952.325122222224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45952.325122222224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45952.325122222224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45952.325122222224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45952.325122222224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45952.325122222224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45952.325122222224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45952.325122222224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45952.325122222224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45952.325122222224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45952.325122222224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45952.325122222224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45952.325122222224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45952.325122222224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45952.325122222224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45952.325122222224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45952.325122222224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45952.325122222224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45952.325122222224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45952.325122222224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45952.325122222224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45952.325122222224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45952.325122222224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45952.325122222224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45952.325122222224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45952.325122222224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45952.325122222224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45952.325122222224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ref="G1059:G1122" ca="1" si="17">IFERROR(NOW()-F1059,"-")</f>
        <v>45952.325122222224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45952.325122222224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45952.325122222224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45952.325122222224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45952.325122222224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45952.325122222224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45952.325122222224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45952.325122222224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45952.325122222224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45952.325122222224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45952.325122222224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45952.325122222224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45952.325122222224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45952.325122222224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45952.325122222224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45952.325122222224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45952.325122222224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45952.325122222224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45952.325122222224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45952.325122222224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45952.325122222224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45952.325122222224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45952.325122222224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45952.325122222224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45952.325122222224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45952.325122222224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45952.325122222224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45952.325122222224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45952.325122222224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45952.325122222224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45952.325122222224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45952.325122222224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45952.325122222224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45952.325122222224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45952.325122222224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45952.325122222224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45952.325122222224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45952.325122222224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45952.325122222224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45952.325122222224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45952.325122222224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45952.325122222224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45952.325122222224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45952.325122222224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45952.325122222224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45952.325122222224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45952.325122222224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45952.325122222224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45952.325122222224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45952.325122222224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45952.325122222224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45952.325122222224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45952.325122222224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45952.325122222224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45952.325122222224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45952.325122222224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45952.325122222224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45952.325122222224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45952.325122222224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45952.325122222224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45952.325122222224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45952.325122222224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45952.325122222224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45952.325122222224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ref="G1123:G1137" ca="1" si="18">IFERROR(NOW()-F1123,"-")</f>
        <v>45952.325122222224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45952.325122222224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45952.325122222224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45952.325122222224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45952.325122222224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45952.325122222224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45952.325122222224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45952.325122222224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45952.325122222224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45952.325122222224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45952.325122222224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45952.325122222224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45952.325122222224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45952.325122222224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45952.325122222224</v>
      </c>
      <c r="H1137" s="22"/>
      <c r="I1137" s="19" t="str">
        <f>IFERROR(VLOOKUP(D1137,DB!A:F,6,0),"")</f>
        <v/>
      </c>
      <c r="J1137" s="18" t="str">
        <f>IFERROR(VLOOKUP(D1137,DB!A:G,7,0),"")</f>
        <v/>
      </c>
      <c r="K1137" s="47"/>
      <c r="L1137" s="23" t="str">
        <f>IFERROR(VLOOKUP(D1137,DB!A:I,9,0),"")</f>
        <v/>
      </c>
    </row>
  </sheetData>
  <dataValidations count="2">
    <dataValidation allowBlank="1" showInputMessage="1" showErrorMessage="1" sqref="E1" xr:uid="{5914219A-CB83-432D-936A-CC0CB6F3982A}"/>
    <dataValidation type="list" allowBlank="1" showInputMessage="1" showErrorMessage="1" sqref="E2:E11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39090</v>
      </c>
      <c r="B2" s="98" t="str">
        <f>IFERROR(VLOOKUP(D2,DB!A:K,11,0),"")</f>
        <v>R4</v>
      </c>
      <c r="C2" s="99">
        <v>1</v>
      </c>
      <c r="D2" s="95" t="s">
        <v>35115</v>
      </c>
      <c r="E2" s="100" t="s">
        <v>38998</v>
      </c>
      <c r="F2" s="101">
        <v>45703.480717592596</v>
      </c>
      <c r="G2" s="102">
        <f ca="1">IFERROR(NOW()-F2,"")</f>
        <v>248.84440462962812</v>
      </c>
      <c r="H2" s="101">
        <v>45703.474768518521</v>
      </c>
      <c r="I2" s="98" t="str">
        <f>IFERROR(VLOOKUP(D2,DB!A:F,6,0),"")</f>
        <v>SCECO</v>
      </c>
      <c r="J2" s="98" t="str">
        <f>IFERROR(VLOOKUP(D2,DB!A:G,7,0),"")</f>
        <v>Dead</v>
      </c>
      <c r="K2" s="103" t="s">
        <v>39091</v>
      </c>
      <c r="L2" s="95" t="str">
        <f>IFERROR(VLOOKUP(D2,DB!A:I,9,0),"")</f>
        <v>Latis</v>
      </c>
    </row>
    <row r="3" spans="1:16" ht="15" customHeight="1">
      <c r="A3" s="121"/>
      <c r="B3" s="121" t="str">
        <f>IFERROR(VLOOKUP(D3,DB!A:K,11,0),"")</f>
        <v/>
      </c>
      <c r="C3" s="122"/>
      <c r="D3" s="95"/>
      <c r="E3" s="100"/>
      <c r="F3" s="125"/>
      <c r="G3" s="126">
        <f ca="1">IFERROR(NOW()-F3,"")</f>
        <v>45952.325122222224</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45952.325122222224</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45952.325122222224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45952.325122222224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45952.325122222224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45952.325122222224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45952.325122222224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45952.325122222224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45952.325122222224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45952.325122222224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45952.325122222224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45952.325122222224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45952.325122222224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45952.325122222224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45952.325122222224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45952.325122222224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45952.325122222224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45952.325122222224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45952.325122222224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45952.325122222224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45952.325122222224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45952.325122222224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45952.325122222224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45952.325122222224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45952.325122222224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45952.325122222224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00"/>
      <c r="F29" s="125"/>
      <c r="G29" s="126">
        <f ca="1">IFERROR(NOW()-F29,"")</f>
        <v>45952.325122222224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45952.325122222224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45952.325122222224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45952.325122222224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45952.325122222224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45952.325122222224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45952.325122222224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45952.325122222224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45952.325122222224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45952.325122222224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45952.325122222224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45952.325122222224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45952.325122222224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45952.325122222224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45952.325122222224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45952.325122222224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45952.325122222224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45952.325122222224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45952.325122222224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45952.325122222224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45952.325122222224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45952.325122222224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45952.325122222224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45952.325122222224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45952.325122222224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45952.325122222224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45952.325122222224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45952.325122222224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45952.325122222224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45952.325122222224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45952.325122222224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45952.325122222224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45952.325122222224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45952.325122222224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45952.325122222224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45952.325122222224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45952.325122222224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45952.325122222224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45952.325122222224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45952.325122222224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45952.325122222224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45952.325122222224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45952.325122222224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45952.325122222224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45952.325122222224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45952.325122222224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45952.325122222224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45952.325122222224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45952.325122222224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45952.325122222224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45952.325122222224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45952.325122222224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45952.325122222224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45952.325122222224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45952.325122222224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45952.325122222224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45952.325122222224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45952.325122222224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45952.325122222224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45952.325122222224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45952.325122222224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45952.325122222224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45952.325122222224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45952.325122222224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45952.325122222224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45952.325122222224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45952.325122222224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45952.325122222224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45952.325122222224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45952.325122222224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45952.325122222224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45952.325122222224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45952.325122222224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45952.325122222224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45952.325122222224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45952.325122222224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45952.325122222224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45952.325122222224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45952.325122222224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45952.325122222224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45952.325122222224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45952.325122222224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45952.325122222224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45952.325122222224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45952.325122222224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45952.325122222224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45952.325122222224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45952.325122222224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45952.325122222224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45952.325122222224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45952.325122222224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45952.325122222224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45952.325122222224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45952.325122222224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45952.325122222224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45952.325122222224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45952.325122222224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45952.325122222224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45952.325122222224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45952.325122222224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45952.325122222224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45952.325122222224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45952.325122222224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45952.325122222224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45952.325122222224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45952.325122222224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45952.325122222224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45952.325122222224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45952.325122222224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45952.325122222224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45952.325122222224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45952.325122222224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45952.325122222224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45952.325122222224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45952.325122222224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45952.325122222224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45952.325122222224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45952.325122222224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45952.325122222224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45952.325122222224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45952.325122222224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45952.325122222224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45952.325122222224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45952.325122222224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45952.325122222224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45952.325122222224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45952.325122222224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45952.325122222224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45952.325122222224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45952.325122222224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45952.325122222224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45952.325122222224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45952.325122222224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45952.325122222224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45952.325122222224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45952.325122222224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45952.325122222224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45952.325122222224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45952.325122222224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45952.325122222224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45952.325122222224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45952.325122222224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45952.325122222224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45952.325122222224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45952.325122222224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45952.325122222224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45952.325122222224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45952.325122222224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45952.325122222224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45952.325122222224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45952.325122222224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45952.325122222224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45952.325122222224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45952.325122222224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45952.325122222224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45952.325122222224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45952.325122222224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45952.325122222224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45952.325122222224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45952.325122222224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45952.325122222224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45952.325122222224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45952.325122222224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45952.325122222224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45952.325122222224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45952.325122222224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45952.325122222224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45952.325122222224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45952.325122222224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45952.325122222224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45952.325122222224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45952.325122222224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45952.325122222224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45952.325122222224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45952.325122222224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45952.325122222224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45952.325122222224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45952.325122222224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45952.325122222224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45952.325122222224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45952.325122222224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45952.325122222224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45952.325122222224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45952.325122222224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45952.325122222224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45952.325122222224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45952.325122222224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45952.325122222224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45952.325122222224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45952.325122222224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45952.325122222224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45952.325122222224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45952.325122222224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45952.325122222224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45952.325122222224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45952.325122222224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45952.325122222224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45952.325122222224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45952.325122222224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45952.325122222224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45952.325122222224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45952.325122222224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45952.325122222224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45952.325122222224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45952.325122222224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45952.325122222224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45952.325122222224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45952.325122222224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45952.325122222224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45952.325122222224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45952.325122222224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45952.325122222224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45952.325122222224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45952.325122222224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45952.325122222224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45952.325122222224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45952.325122222224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45952.325122222224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45952.325122222224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45952.325122222224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45952.325122222224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45952.325122222224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45952.325122222224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45952.325122222224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45952.325122222224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45952.325122222224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45952.325122222224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45952.325122222224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45952.325122222224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45952.325122222224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45952.325122222224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45952.325122222224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45952.325122222224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45952.325122222224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45952.325122222224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45952.325122222224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45952.325122222224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45952.325122222224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45952.325122222224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45952.325122222224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45952.325122222224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45952.325122222224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45952.325122222224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45952.325122222224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45952.325122222224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45952.325122222224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45952.325122222224</v>
      </c>
      <c r="H275" s="125"/>
      <c r="I275" s="121" t="str">
        <f>IFERROR(VLOOKUP(D275,DB!A:F,6,0),"")</f>
        <v/>
      </c>
      <c r="J275" s="121" t="str">
        <f>IFERROR(VLOOKUP(D275,DB!A:G,7,0),"")</f>
        <v/>
      </c>
      <c r="K275" s="127"/>
      <c r="L275" s="123" t="str">
        <f>IFERROR(VLOOKUP(D275,DB!A:I,9,0),"")</f>
        <v/>
      </c>
    </row>
    <row r="276" spans="1:12" ht="15" customHeight="1">
      <c r="A276" s="128"/>
      <c r="B276" s="128" t="str">
        <f>IFERROR(VLOOKUP(D276,DB!A:K,11,0),"")</f>
        <v/>
      </c>
      <c r="C276" s="129"/>
      <c r="D276" s="130"/>
      <c r="E276" s="131"/>
      <c r="F276" s="132"/>
      <c r="G276" s="133">
        <f ca="1">IFERROR(NOW()-F276,"")</f>
        <v>45952.325122222224</v>
      </c>
      <c r="H276" s="132"/>
      <c r="I276" s="128" t="str">
        <f>IFERROR(VLOOKUP(D276,DB!A:F,6,0),"")</f>
        <v/>
      </c>
      <c r="J276" s="128" t="str">
        <f>IFERROR(VLOOKUP(D276,DB!A:G,7,0),"")</f>
        <v/>
      </c>
      <c r="K276" s="134"/>
      <c r="L276" s="130" t="str">
        <f>IFERROR(VLOOKUP(D276,DB!A:I,9,0),"")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2"/>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39092</v>
      </c>
      <c r="B2" s="37" t="str">
        <f>IFERROR(VLOOKUP(D2,DB!A:K,11,0),"")</f>
        <v>R5</v>
      </c>
      <c r="C2" s="37">
        <v>3</v>
      </c>
      <c r="D2" s="120" t="s">
        <v>36034</v>
      </c>
      <c r="E2" s="37" t="s">
        <v>38998</v>
      </c>
      <c r="F2" s="38">
        <v>45891.832060185188</v>
      </c>
      <c r="G2" s="146">
        <f ca="1">IFERROR(NOW()-F2,"")</f>
        <v>60.493062037035997</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26.136244907407672</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7.5535481481492752</v>
      </c>
      <c r="H4" s="38">
        <v>45944.676192129627</v>
      </c>
      <c r="I4" s="37" t="str">
        <f>IFERROR(VLOOKUP(D4,DB!A:F,6,0),"")</f>
        <v>SCECO</v>
      </c>
      <c r="J4" s="37" t="str">
        <f>IFERROR(VLOOKUP(D4,DB!A:G,7,0),"")</f>
        <v>Dead</v>
      </c>
      <c r="K4" s="37" t="s">
        <v>39097</v>
      </c>
      <c r="L4" s="37" t="str">
        <f>IFERROR(VLOOKUP(D4,DB!A:I,9,0),"")</f>
        <v>Latis</v>
      </c>
    </row>
    <row r="5" spans="1:13" ht="48" customHeight="1">
      <c r="A5" s="154" t="s">
        <v>39098</v>
      </c>
      <c r="B5" s="154" t="str">
        <f>IFERROR(VLOOKUP(D5,DB!A:K,11,0),"")</f>
        <v>R5</v>
      </c>
      <c r="C5" s="154">
        <v>1</v>
      </c>
      <c r="D5" s="154" t="s">
        <v>34781</v>
      </c>
      <c r="E5" s="154" t="s">
        <v>39079</v>
      </c>
      <c r="F5" s="155">
        <v>45948.661111111112</v>
      </c>
      <c r="G5" s="156">
        <f ca="1">IFERROR(NOW()-F5,"")</f>
        <v>3.664011111111904</v>
      </c>
      <c r="H5" s="155">
        <v>45948.661111111112</v>
      </c>
      <c r="I5" s="154" t="str">
        <f>IFERROR(VLOOKUP(D5,DB!A:F,6,0),"")</f>
        <v>SCECO</v>
      </c>
      <c r="J5" s="154" t="str">
        <f>IFERROR(VLOOKUP(D5,DB!A:G,7,0),"")</f>
        <v>Dead</v>
      </c>
      <c r="K5" s="154" t="s">
        <v>39099</v>
      </c>
      <c r="L5" s="154" t="str">
        <f>IFERROR(VLOOKUP(D5,DB!A:I,9,0),"")</f>
        <v>Latis</v>
      </c>
    </row>
    <row r="6" spans="1:13" ht="15">
      <c r="A6" s="161"/>
      <c r="B6" s="161" t="str">
        <f>IFERROR(VLOOKUP(D6,DB!A:K,11,0),"")</f>
        <v/>
      </c>
      <c r="C6" s="161"/>
      <c r="D6" s="161"/>
      <c r="E6" s="161"/>
      <c r="F6" s="162"/>
      <c r="G6" s="163">
        <f ca="1">IFERROR(NOW()-F6,"")</f>
        <v>45952.325122222224</v>
      </c>
      <c r="H6" s="162"/>
      <c r="I6" s="161" t="str">
        <f>IFERROR(VLOOKUP(D6,DB!A:F,6,0),"")</f>
        <v/>
      </c>
      <c r="J6" s="161" t="str">
        <f>IFERROR(VLOOKUP(D6,DB!A:G,7,0),"")</f>
        <v/>
      </c>
      <c r="K6" s="161"/>
      <c r="L6" s="161" t="str">
        <f>IFERROR(VLOOKUP(D6,DB!A:I,9,0),"")</f>
        <v/>
      </c>
    </row>
    <row r="7" spans="1:13" ht="15">
      <c r="A7" s="161"/>
      <c r="B7" s="161" t="str">
        <f>IFERROR(VLOOKUP(D7,DB!A:K,11,0),"")</f>
        <v/>
      </c>
      <c r="C7" s="161"/>
      <c r="D7"/>
      <c r="E7" s="161"/>
      <c r="F7" s="162"/>
      <c r="G7" s="163">
        <f ca="1">IFERROR(NOW()-F7,"")</f>
        <v>45952.325122222224</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45952.325122222224</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45952.325122222224</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45952.325122222224</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45952.325122222224</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45952.325122222224</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45952.325122222224</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45952.325122222224</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45952.325122222224</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45952.325122222224</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45952.325122222224</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45952.325122222224</v>
      </c>
      <c r="H18" s="162"/>
      <c r="I18" s="161" t="str">
        <f>IFERROR(VLOOKUP(D18,DB!A:F,6,0),"")</f>
        <v/>
      </c>
      <c r="J18" s="161" t="str">
        <f>IFERROR(VLOOKUP(D18,DB!A:G,7,0),"")</f>
        <v/>
      </c>
      <c r="K18" s="161"/>
      <c r="L18" s="161" t="str">
        <f>IFERROR(VLOOKUP(D18,DB!A:I,9,0),"")</f>
        <v/>
      </c>
    </row>
    <row r="19" spans="1:12" ht="15">
      <c r="A19" s="161"/>
      <c r="B19" s="161" t="str">
        <f>IFERROR(VLOOKUP(D19,DB!A:K,11,0),"")</f>
        <v/>
      </c>
      <c r="C19" s="161"/>
      <c r="D19" s="157"/>
      <c r="E19" s="161"/>
      <c r="F19" s="162"/>
      <c r="G19" s="163">
        <f ca="1">IFERROR(NOW()-F19,"")</f>
        <v>45952.325122222224</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45952.325122222224</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45952.325122222224</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45952.325122222224</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45952.325122222224</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45952.325122222224</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45952.325122222224</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45952.325122222224</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45952.325122222224</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45952.325122222224</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45952.325122222224</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45952.325122222224</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45952.325122222224</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45952.325122222224</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45952.325122222224</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45952.325122222224</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45952.325122222224</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45952.325122222224</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45952.325122222224</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45952.325122222224</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45952.325122222224</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45952.325122222224</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45952.325122222224</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45952.325122222224</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45952.325122222224</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45952.325122222224</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45952.325122222224</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45952.325122222224</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45952.325122222224</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45952.325122222224</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45952.325122222224</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45952.325122222224</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45952.325122222224</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45952.325122222224</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45952.325122222224</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45952.325122222224</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45952.325122222224</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45952.325122222224</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45952.325122222224</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45952.325122222224</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45952.325122222224</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45952.325122222224</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45952.325122222224</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45952.325122222224</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45952.325122222224</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45952.325122222224</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45952.325122222224</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45952.325122222224</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45952.325122222224</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45952.325122222224</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45952.325122222224</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45952.325122222224</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45952.325122222224</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45952.325122222224</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45952.325122222224</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45952.325122222224</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45952.325122222224</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45952.325122222224</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45952.325122222224</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45952.325122222224</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45952.325122222224</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45952.325122222224</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45952.325122222224</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45952.325122222224</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45952.325122222224</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45952.325122222224</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45952.325122222224</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45952.325122222224</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45952.325122222224</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45952.325122222224</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45952.325122222224</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45952.325122222224</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45952.325122222224</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45952.325122222224</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45952.325122222224</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45952.325122222224</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45952.325122222224</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45952.325122222224</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45952.325122222224</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45952.325122222224</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45952.325122222224</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45952.325122222224</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45952.325122222224</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45952.325122222224</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45952.325122222224</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45952.325122222224</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45952.325122222224</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45952.325122222224</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45952.325122222224</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45952.325122222224</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45952.325122222224</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45952.325122222224</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45952.325122222224</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45952.325122222224</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45952.325122222224</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45952.325122222224</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45952.325122222224</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45952.325122222224</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45952.325122222224</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45952.325122222224</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45952.325122222224</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45952.325122222224</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45952.325122222224</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45952.325122222224</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45952.325122222224</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45952.325122222224</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45952.325122222224</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45952.325122222224</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45952.325122222224</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45952.325122222224</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45952.325122222224</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45952.325122222224</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45952.325122222224</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45952.325122222224</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45952.325122222224</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45952.325122222224</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45952.325122222224</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45952.325122222224</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45952.325122222224</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45952.325122222224</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45952.325122222224</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45952.325122222224</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45952.325122222224</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45952.325122222224</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45952.325122222224</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45952.325122222224</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45952.325122222224</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45952.325122222224</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45952.325122222224</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45952.325122222224</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45952.325122222224</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45952.325122222224</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45952.325122222224</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45952.325122222224</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45952.325122222224</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45952.325122222224</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45952.325122222224</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45952.325122222224</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45952.325122222224</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45952.325122222224</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45952.325122222224</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45952.325122222224</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45952.325122222224</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45952.325122222224</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45952.325122222224</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45952.325122222224</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45952.325122222224</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45952.325122222224</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45952.325122222224</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45952.325122222224</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45952.325122222224</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45952.325122222224</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45952.325122222224</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45952.325122222224</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45952.325122222224</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45952.325122222224</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45952.325122222224</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45952.325122222224</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45952.325122222224</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45952.325122222224</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45952.325122222224</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45952.325122222224</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45952.325122222224</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45952.325122222224</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45952.325122222224</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45952.325122222224</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45952.325122222224</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45952.325122222224</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45952.325122222224</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45952.325122222224</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45952.325122222224</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45952.325122222224</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45952.325122222224</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45952.325122222224</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45952.325122222224</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45952.325122222224</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45952.325122222224</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45952.325122222224</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45952.325122222224</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45952.325122222224</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45952.325122222224</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45952.325122222224</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45952.325122222224</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45952.325122222224</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45952.325122222224</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45952.325122222224</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45952.325122222224</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45952.325122222224</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45952.325122222224</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45952.325122222224</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45952.325122222224</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45952.325122222224</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45952.325122222224</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45952.325122222224</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45952.325122222224</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45952.325122222224</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45952.325122222224</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45952.325122222224</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45952.325122222224</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45952.325122222224</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45952.325122222224</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45952.325122222224</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45952.325122222224</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45952.325122222224</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45952.325122222224</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45952.325122222224</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45952.325122222224</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45952.325122222224</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45952.325122222224</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45952.325122222224</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45952.325122222224</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45952.325122222224</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45952.325122222224</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45952.325122222224</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45952.325122222224</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45952.325122222224</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45952.325122222224</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45952.325122222224</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45952.325122222224</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45952.325122222224</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45952.325122222224</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45952.325122222224</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45952.325122222224</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45952.325122222224</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45952.325122222224</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45952.325122222224</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45952.325122222224</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45952.325122222224</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45952.325122222224</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45952.325122222224</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45952.325122222224</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45952.325122222224</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45952.325122222224</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45952.325122222224</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45952.325122222224</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45952.325122222224</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45952.325122222224</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45952.325122222224</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45952.325122222224</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45952.325122222224</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45952.325122222224</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45952.325122222224</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45952.325122222224</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45952.325122222224</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45952.325122222224</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45952.325122222224</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45952.325122222224</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45952.325122222224</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45952.325122222224</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45952.325122222224</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45952.325122222224</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45952.325122222224</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45952.325122222224</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45952.325122222224</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45952.325122222224</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45952.325122222224</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45952.325122222224</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45952.325122222224</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45952.325122222224</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45952.325122222224</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45952.325122222224</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45952.325122222224</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45952.325122222224</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45952.325122222224</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45952.325122222224</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45952.325122222224</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45952.325122222224</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45952.325122222224</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45952.325122222224</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45952.325122222224</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45952.325122222224</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45952.325122222224</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45952.325122222224</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45952.325122222224</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45952.325122222224</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45952.325122222224</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45952.325122222224</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45952.325122222224</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45952.325122222224</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45952.325122222224</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45952.325122222224</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45952.325122222224</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45952.325122222224</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45952.325122222224</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45952.325122222224</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45952.325122222224</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45952.325122222224</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45952.325122222224</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45952.325122222224</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45952.325122222224</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45952.325122222224</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45952.325122222224</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45952.325122222224</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45952.325122222224</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45952.325122222224</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45952.325122222224</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45952.325122222224</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45952.325122222224</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45952.325122222224</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45952.325122222224</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45952.325122222224</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45952.325122222224</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45952.325122222224</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45952.325122222224</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45952.325122222224</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45952.325122222224</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45952.325122222224</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45952.325122222224</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45952.325122222224</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45952.325122222224</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45952.325122222224</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45952.325122222224</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45952.325122222224</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45952.325122222224</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45952.325122222224</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45952.325122222224</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45952.325122222224</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45952.325122222224</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45952.325122222224</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45952.325122222224</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45952.325122222224</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45952.325122222224</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45952.325122222224</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45952.325122222224</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45952.325122222224</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45952.325122222224</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45952.325122222224</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45952.325122222224</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45952.325122222224</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45952.325122222224</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45952.325122222224</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45952.325122222224</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45952.325122222224</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45952.325122222224</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45952.325122222224</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45952.325122222224</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45952.325122222224</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45952.325122222224</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45952.325122222224</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45952.325122222224</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45952.325122222224</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45952.325122222224</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45952.325122222224</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45952.325122222224</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45952.325122222224</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45952.325122222224</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45952.325122222224</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45952.325122222224</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45952.325122222224</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45952.325122222224</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45952.325122222224</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45952.325122222224</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45952.325122222224</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45952.325122222224</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45952.325122222224</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45952.325122222224</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45952.325122222224</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45952.325122222224</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45952.325122222224</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45952.325122222224</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45952.325122222224</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45952.325122222224</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45952.325122222224</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45952.325122222224</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45952.325122222224</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45952.325122222224</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45952.325122222224</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45952.325122222224</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45952.325122222224</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45952.325122222224</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45952.325122222224</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45952.325122222224</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45952.325122222224</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45952.325122222224</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45952.325122222224</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45952.325122222224</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45952.325122222224</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45952.325122222224</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45952.325122222224</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45952.325122222224</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45952.325122222224</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45952.325122222224</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45952.325122222224</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45952.325122222224</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45952.325122222224</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45952.325122222224</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45952.325122222224</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45952.325122222224</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45952.325122222224</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45952.325122222224</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45952.325122222224</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45952.325122222224</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45952.325122222224</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45952.325122222224</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45952.325122222224</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45952.325122222224</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45952.325122222224</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45952.325122222224</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45952.325122222224</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45952.325122222224</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45952.325122222224</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45952.325122222224</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45952.325122222224</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45952.325122222224</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45952.325122222224</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45952.325122222224</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45952.325122222224</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45952.325122222224</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45952.325122222224</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45952.325122222224</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45952.325122222224</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45952.325122222224</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45952.325122222224</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45952.325122222224</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45952.325122222224</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45952.325122222224</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45952.325122222224</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45952.325122222224</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45952.325122222224</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45952.325122222224</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45952.325122222224</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45952.325122222224</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45952.325122222224</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45952.325122222224</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45952.325122222224</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45952.325122222224</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45952.325122222224</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45952.325122222224</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45952.325122222224</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45952.325122222224</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45952.325122222224</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45952.325122222224</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45952.325122222224</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45952.325122222224</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45952.325122222224</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45952.325122222224</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45952.325122222224</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45952.325122222224</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45952.325122222224</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45952.325122222224</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45952.325122222224</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45952.325122222224</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45952.325122222224</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45952.325122222224</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45952.325122222224</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45952.325122222224</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45952.325122222224</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45952.325122222224</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45952.325122222224</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45952.325122222224</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45952.325122222224</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45952.325122222224</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45952.325122222224</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45952.325122222224</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45952.325122222224</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45952.325122222224</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45952.325122222224</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45952.325122222224</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45952.325122222224</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45952.325122222224</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45952.325122222224</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45952.325122222224</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45952.325122222224</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45952.325122222224</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45952.325122222224</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45952.325122222224</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45952.325122222224</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45952.325122222224</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45952.325122222224</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45952.325122222224</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45952.325122222224</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45952.325122222224</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45952.325122222224</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45952.325122222224</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45952.325122222224</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45952.325122222224</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45952.325122222224</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45952.325122222224</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45952.325122222224</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45952.325122222224</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45952.325122222224</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45952.325122222224</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45952.325122222224</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45952.325122222224</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45952.325122222224</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45952.325122222224</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45952.325122222224</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45952.325122222224</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45952.325122222224</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45952.325122222224</v>
      </c>
      <c r="H508" s="162"/>
      <c r="I508" s="161" t="str">
        <f>IFERROR(VLOOKUP(D508,DB!A:F,6,0),"")</f>
        <v/>
      </c>
      <c r="J508" s="161" t="str">
        <f>IFERROR(VLOOKUP(D508,DB!A:G,7,0),"")</f>
        <v/>
      </c>
      <c r="K508" s="161"/>
      <c r="L508" s="161" t="str">
        <f>IFERROR(VLOOKUP(D508,DB!A:I,9,0),"")</f>
        <v/>
      </c>
    </row>
    <row r="509" spans="1:12" ht="15">
      <c r="A509" s="161"/>
      <c r="B509" s="161" t="str">
        <f>IFERROR(VLOOKUP(D509,DB!A:K,11,0),"")</f>
        <v/>
      </c>
      <c r="C509" s="161"/>
      <c r="D509" s="161"/>
      <c r="E509" s="161"/>
      <c r="F509" s="162"/>
      <c r="G509" s="163">
        <f ca="1">IFERROR(NOW()-F509,"")</f>
        <v>45952.325122222224</v>
      </c>
      <c r="H509" s="162"/>
      <c r="I509" s="161" t="str">
        <f>IFERROR(VLOOKUP(D509,DB!A:F,6,0),"")</f>
        <v/>
      </c>
      <c r="J509" s="161" t="str">
        <f>IFERROR(VLOOKUP(D509,DB!A:G,7,0),"")</f>
        <v/>
      </c>
      <c r="K509" s="161"/>
      <c r="L509" s="161" t="str">
        <f>IFERROR(VLOOKUP(D509,DB!A:I,9,0),"")</f>
        <v/>
      </c>
    </row>
    <row r="510" spans="1:12" ht="15">
      <c r="A510" s="161"/>
      <c r="B510" s="161" t="str">
        <f>IFERROR(VLOOKUP(D510,DB!A:K,11,0),"")</f>
        <v/>
      </c>
      <c r="C510" s="161"/>
      <c r="D510" s="161"/>
      <c r="E510" s="161"/>
      <c r="F510" s="162"/>
      <c r="G510" s="163">
        <f ca="1">IFERROR(NOW()-F510,"")</f>
        <v>45952.325122222224</v>
      </c>
      <c r="H510" s="162"/>
      <c r="I510" s="161" t="str">
        <f>IFERROR(VLOOKUP(D510,DB!A:F,6,0),"")</f>
        <v/>
      </c>
      <c r="J510" s="161" t="str">
        <f>IFERROR(VLOOKUP(D510,DB!A:G,7,0),"")</f>
        <v/>
      </c>
      <c r="K510" s="161"/>
      <c r="L510" s="161" t="str">
        <f>IFERROR(VLOOKUP(D510,DB!A:I,9,0),"")</f>
        <v/>
      </c>
    </row>
    <row r="511" spans="1:12" ht="15">
      <c r="A511" s="161"/>
      <c r="B511" s="161" t="str">
        <f>IFERROR(VLOOKUP(D511,DB!A:K,11,0),"")</f>
        <v/>
      </c>
      <c r="C511" s="161"/>
      <c r="D511" s="161"/>
      <c r="E511" s="161"/>
      <c r="F511" s="162"/>
      <c r="G511" s="163">
        <f ca="1">IFERROR(NOW()-F511,"")</f>
        <v>45952.325122222224</v>
      </c>
      <c r="H511" s="162"/>
      <c r="I511" s="161" t="str">
        <f>IFERROR(VLOOKUP(D511,DB!A:F,6,0),"")</f>
        <v/>
      </c>
      <c r="J511" s="161" t="str">
        <f>IFERROR(VLOOKUP(D511,DB!A:G,7,0),"")</f>
        <v/>
      </c>
      <c r="K511" s="161"/>
      <c r="L511" s="161" t="str">
        <f>IFERROR(VLOOKUP(D511,DB!A:I,9,0),"")</f>
        <v/>
      </c>
    </row>
    <row r="512" spans="1:12" ht="15">
      <c r="A512" s="161"/>
      <c r="B512" s="161" t="str">
        <f>IFERROR(VLOOKUP(D512,DB!A:K,11,0),"")</f>
        <v/>
      </c>
      <c r="C512" s="161"/>
      <c r="D512" s="161"/>
      <c r="E512" s="161"/>
      <c r="F512" s="162"/>
      <c r="G512" s="163">
        <f ca="1">IFERROR(NOW()-F512,"")</f>
        <v>45952.325122222224</v>
      </c>
      <c r="H512" s="162"/>
      <c r="I512" s="161" t="str">
        <f>IFERROR(VLOOKUP(D512,DB!A:F,6,0),"")</f>
        <v/>
      </c>
      <c r="J512" s="161" t="str">
        <f>IFERROR(VLOOKUP(D512,DB!A:G,7,0),"")</f>
        <v/>
      </c>
      <c r="K512" s="161"/>
      <c r="L512" s="161" t="str">
        <f>IFERROR(VLOOKUP(D512,DB!A:I,9,0),"")</f>
        <v/>
      </c>
    </row>
    <row r="513" spans="1:12" ht="15">
      <c r="A513" s="161"/>
      <c r="B513" s="161" t="str">
        <f>IFERROR(VLOOKUP(D513,DB!A:K,11,0),"")</f>
        <v/>
      </c>
      <c r="C513" s="161"/>
      <c r="D513" s="161"/>
      <c r="E513" s="161"/>
      <c r="F513" s="162"/>
      <c r="G513" s="163">
        <f ca="1">IFERROR(NOW()-F513,"")</f>
        <v>45952.325122222224</v>
      </c>
      <c r="H513" s="162"/>
      <c r="I513" s="161" t="str">
        <f>IFERROR(VLOOKUP(D513,DB!A:F,6,0),"")</f>
        <v/>
      </c>
      <c r="J513" s="161" t="str">
        <f>IFERROR(VLOOKUP(D513,DB!A:G,7,0),"")</f>
        <v/>
      </c>
      <c r="K513" s="161"/>
      <c r="L513" s="161" t="str">
        <f>IFERROR(VLOOKUP(D513,DB!A:I,9,0),"")</f>
        <v/>
      </c>
    </row>
    <row r="514" spans="1:12" ht="15"/>
    <row r="515" spans="1:12" ht="15"/>
    <row r="516" spans="1:12" ht="15"/>
    <row r="517" spans="1:12" ht="15"/>
    <row r="518" spans="1:12" ht="15"/>
    <row r="519" spans="1:12" ht="15"/>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23" ht="15"/>
    <row r="624" ht="15"/>
    <row r="626" ht="15"/>
    <row r="627" ht="15"/>
    <row r="628" ht="15"/>
    <row r="629" ht="15"/>
    <row r="631" ht="15"/>
    <row r="632" ht="15"/>
    <row r="639" ht="15"/>
    <row r="640" ht="15"/>
    <row r="641" ht="15"/>
    <row r="642" ht="15"/>
    <row r="643" ht="15"/>
    <row r="644" ht="15"/>
    <row r="647" ht="15"/>
    <row r="648" ht="15"/>
    <row r="649" ht="15"/>
    <row r="650" ht="15"/>
    <row r="651" ht="15"/>
    <row r="652" ht="15"/>
    <row r="653" ht="15"/>
    <row r="654" ht="15"/>
    <row r="655" ht="15"/>
    <row r="656" ht="15"/>
    <row r="657" ht="15"/>
    <row r="658"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52" ht="15"/>
    <row r="753" ht="15"/>
    <row r="754" ht="15"/>
    <row r="755" ht="15"/>
    <row r="756" ht="15"/>
    <row r="757" ht="15"/>
    <row r="758" ht="15"/>
    <row r="759" ht="15"/>
    <row r="760" ht="15"/>
    <row r="761"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2" ht="15"/>
    <row r="843" ht="15"/>
    <row r="844" ht="15"/>
    <row r="846" ht="15"/>
    <row r="847"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80" ht="15"/>
    <row r="881" ht="15"/>
    <row r="1051" ht="15"/>
    <row r="1052" ht="15"/>
    <row r="1053" ht="15"/>
    <row r="1054" ht="15"/>
    <row r="1055" ht="15"/>
    <row r="1056" ht="15"/>
    <row r="1062" ht="15"/>
    <row r="1063" ht="15"/>
    <row r="1064" ht="15"/>
    <row r="1065" ht="15"/>
    <row r="1066" ht="15"/>
    <row r="1067" ht="15"/>
    <row r="1068"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9" ht="15"/>
    <row r="1120" ht="15"/>
    <row r="1126" ht="15"/>
    <row r="1127" ht="15"/>
    <row r="1129" ht="15"/>
    <row r="1130" ht="15"/>
    <row r="1131" ht="15"/>
    <row r="1132" ht="15"/>
    <row r="1133" ht="15"/>
    <row r="1134" ht="15"/>
    <row r="1135" ht="15"/>
    <row r="1137" ht="15"/>
    <row r="1138" ht="15"/>
    <row r="1139"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8" ht="15"/>
    <row r="1209" ht="15"/>
    <row r="1210" ht="15"/>
    <row r="1211" ht="15"/>
    <row r="1212" ht="15"/>
    <row r="1213" ht="15"/>
    <row r="1214" ht="15"/>
    <row r="1215" ht="15"/>
    <row r="1216" ht="15"/>
    <row r="1217" ht="15"/>
    <row r="1218" ht="15"/>
    <row r="1219" ht="15"/>
    <row r="1220" ht="15"/>
    <row r="1221" ht="15"/>
    <row r="1223" ht="15"/>
    <row r="1224" ht="15"/>
    <row r="1225" ht="15"/>
    <row r="1226" ht="15"/>
    <row r="1227" ht="15"/>
    <row r="1228" ht="15"/>
    <row r="1229" ht="15"/>
    <row r="1230" ht="15"/>
    <row r="1231" ht="15"/>
    <row r="1232" ht="15"/>
    <row r="1233" ht="15"/>
    <row r="1234"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7" ht="15"/>
    <row r="1258" ht="15"/>
    <row r="1259" ht="15"/>
    <row r="1260" ht="15"/>
    <row r="1261" ht="15"/>
    <row r="1262" ht="15"/>
    <row r="1263" ht="15"/>
    <row r="1264" ht="15"/>
    <row r="1265" ht="15"/>
    <row r="1266" ht="15"/>
    <row r="1274" ht="15"/>
    <row r="1275" ht="15"/>
    <row r="1278" ht="15"/>
    <row r="1279" ht="15"/>
    <row r="1280" ht="15"/>
    <row r="1281" ht="15"/>
    <row r="1282" ht="15"/>
    <row r="1283" ht="15"/>
    <row r="1284" ht="15"/>
    <row r="1285" ht="15"/>
    <row r="1288" ht="15"/>
    <row r="1289" ht="15"/>
    <row r="1290" ht="15"/>
    <row r="1291" ht="15"/>
    <row r="1292" ht="15"/>
    <row r="1293" ht="15"/>
    <row r="1294" ht="15"/>
    <row r="1295" ht="15"/>
    <row r="1296" ht="15"/>
    <row r="1297" ht="15"/>
    <row r="1298" ht="15"/>
    <row r="1299" ht="15"/>
    <row r="1301" ht="15"/>
    <row r="1302" ht="15"/>
    <row r="1303" ht="15"/>
    <row r="1306" ht="15"/>
    <row r="1308" ht="15"/>
    <row r="1310" ht="15"/>
    <row r="1313" ht="15"/>
    <row r="1314" ht="15"/>
    <row r="1315" ht="15"/>
    <row r="1317" ht="15"/>
    <row r="1319" ht="15"/>
    <row r="1320" ht="15"/>
    <row r="1321" ht="15"/>
    <row r="1322" ht="15"/>
    <row r="1323" ht="15"/>
    <row r="1325" ht="15"/>
    <row r="1326" ht="15"/>
    <row r="1327" ht="15"/>
    <row r="1328" ht="15"/>
    <row r="1329" ht="15"/>
    <row r="1331" ht="15"/>
    <row r="1332" ht="15"/>
  </sheetData>
  <dataValidations count="2">
    <dataValidation allowBlank="1" showInputMessage="1" showErrorMessage="1" sqref="E1" xr:uid="{920C6338-E771-4DAE-8C89-92A9093EA4DE}"/>
    <dataValidation type="list" allowBlank="1" showInputMessage="1" showErrorMessage="1" sqref="E2:E51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3</v>
      </c>
      <c r="D2" s="105" t="s">
        <v>33239</v>
      </c>
      <c r="E2" s="108" t="s">
        <v>38998</v>
      </c>
      <c r="F2" s="109">
        <v>45952.261759259258</v>
      </c>
      <c r="G2" s="78">
        <f ca="1">IFERROR(NOW()-F2,"-")</f>
        <v>6.3362962966493797E-2</v>
      </c>
      <c r="H2" s="109">
        <v>45952.261712962965</v>
      </c>
      <c r="I2" s="105" t="str">
        <f>IFERROR(VLOOKUP(D2,DB!A:F,6,0),"")</f>
        <v>SCECO</v>
      </c>
      <c r="J2" s="104" t="str">
        <f>IFERROR(VLOOKUP(D2,DB!A:G,7,0),"")</f>
        <v>Dead</v>
      </c>
      <c r="K2" s="110" t="s">
        <v>39101</v>
      </c>
      <c r="L2" s="111" t="str">
        <f>IFERROR(VLOOKUP(D2,DB!A:I,9,0),"")</f>
        <v>Latis</v>
      </c>
    </row>
    <row r="3" spans="1:16383" ht="31.5" customHeight="1">
      <c r="A3" s="106" t="s">
        <v>39102</v>
      </c>
      <c r="B3" s="105" t="str">
        <f>IFERROR(VLOOKUP(D3,DB!A:K,11,0),"")</f>
        <v>R6</v>
      </c>
      <c r="C3" s="107">
        <v>1</v>
      </c>
      <c r="D3" s="105" t="s">
        <v>33109</v>
      </c>
      <c r="E3" s="108" t="s">
        <v>38998</v>
      </c>
      <c r="F3" s="109"/>
      <c r="G3" s="78">
        <f ca="1">IFERROR(NOW()-F3,"-")</f>
        <v>45952.325122222224</v>
      </c>
      <c r="H3" s="109">
        <v>45952.261712962965</v>
      </c>
      <c r="I3" s="105" t="str">
        <f>IFERROR(VLOOKUP(D3,DB!A:F,6,0),"")</f>
        <v>SCECO</v>
      </c>
      <c r="J3" s="104" t="str">
        <f>IFERROR(VLOOKUP(D3,DB!A:G,7,0),"")</f>
        <v>Vandalized</v>
      </c>
      <c r="K3" s="110" t="s">
        <v>39103</v>
      </c>
      <c r="L3" s="111" t="str">
        <f>IFERROR(VLOOKUP(D3,DB!A:I,9,0),"")</f>
        <v>Latis</v>
      </c>
    </row>
    <row r="4" spans="1:16383" ht="31.5" customHeight="1">
      <c r="A4" s="106" t="s">
        <v>39104</v>
      </c>
      <c r="B4" s="105" t="str">
        <f>IFERROR(VLOOKUP(D4,DB!A:K,11,0),"")</f>
        <v>R6</v>
      </c>
      <c r="C4" s="107">
        <v>1</v>
      </c>
      <c r="D4" s="105" t="s">
        <v>34877</v>
      </c>
      <c r="E4" s="108" t="s">
        <v>38998</v>
      </c>
      <c r="F4" s="109">
        <v>45952.288402777776</v>
      </c>
      <c r="G4" s="78">
        <f ca="1">IFERROR(NOW()-F4,"-")</f>
        <v>3.671944444795372E-2</v>
      </c>
      <c r="H4" s="109">
        <v>45952.28833333333</v>
      </c>
      <c r="I4" s="105" t="str">
        <f>IFERROR(VLOOKUP(D4,DB!A:F,6,0),"")</f>
        <v>Generator-SG</v>
      </c>
      <c r="J4" s="104" t="str">
        <f>IFERROR(VLOOKUP(D4,DB!A:G,7,0),"")</f>
        <v>Vandalized</v>
      </c>
      <c r="K4" s="110" t="s">
        <v>39105</v>
      </c>
      <c r="L4" s="111" t="str">
        <f>IFERROR(VLOOKUP(D4,DB!A:I,9,0),"")</f>
        <v>Latis</v>
      </c>
    </row>
    <row r="5" spans="1:16383" ht="31.5" customHeight="1">
      <c r="A5" s="106"/>
      <c r="B5" s="105" t="str">
        <f>IFERROR(VLOOKUP(D5,DB!A:K,11,0),"")</f>
        <v/>
      </c>
      <c r="C5" s="107"/>
      <c r="D5" s="105"/>
      <c r="E5" s="108"/>
      <c r="F5" s="109"/>
      <c r="G5" s="78">
        <f ca="1">IFERROR(NOW()-F5,"-")</f>
        <v>45952.325122222224</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45952.325122222224</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45952.325122222224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45952.325122222224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45952.325122222224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45952.325122222224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45952.325122222224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45952.325122222224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45952.325122222224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45952.325122222224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45952.325122222224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45952.325122222224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45952.325122222224</v>
      </c>
      <c r="H17" s="109"/>
      <c r="I17" s="105" t="str">
        <f>IFERROR(VLOOKUP(D17,DB!A:F,6,0),"")</f>
        <v/>
      </c>
      <c r="J17" s="104" t="str">
        <f>IFERROR(VLOOKUP(D17,DB!A:G,7,0),"")</f>
        <v/>
      </c>
      <c r="K17" s="110"/>
      <c r="L17" s="111" t="str">
        <f>IFERROR(VLOOKUP(D17,DB!A:I,9,0),"")</f>
        <v/>
      </c>
    </row>
  </sheetData>
  <dataValidations count="2">
    <dataValidation allowBlank="1" showInputMessage="1" showErrorMessage="1" sqref="E1" xr:uid="{380493DB-286A-4683-AF55-C78F04945A49}"/>
    <dataValidation type="list" allowBlank="1" showInputMessage="1" showErrorMessage="1" sqref="E2:E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2025-10-22T04:48:13Z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