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314" documentId="13_ncr:1_{F6CB121F-512D-4AA6-A0C1-0FB36C537598}" xr6:coauthVersionLast="47" xr6:coauthVersionMax="47" xr10:uidLastSave="{B1091A6B-2B6B-421C-928F-3AA5A2777BDC}"/>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<sst xmlns="http://schemas.openxmlformats.org/spreadsheetml/2006/main" count="178587" uniqueCount="39080">
  <si>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</si>
  <si>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</si>
  <si>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</si>
  <si>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</si>
  <si>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</si>
  <si>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</si>
  <si>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</si>
  <si>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</si>
  <si>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</si>
  <si>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</si>
  <si>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</si>
  <si>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</si>
  <si>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</si>
  <si>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</si>
  <si>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</si>
  <si>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</si>
  <si>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</si>
  <si>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</si>
  <si>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</si>
  <si>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</si>
  <si>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</si>
  <si>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</si>
  <si>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</si>
  <si>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</si>
  <si>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</si>
  <si>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</si>
  <si>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</si>
  <si>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</si>
  <si>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</si>
  <si>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</si>
  <si>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</si>
  <si>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</si>
  <si>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</si>
  <si>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</si>
  <si>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</si>
  <si>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</si>
  <si>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</si>
  <si>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</si>
  <si>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</si>
  <si>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</si>
  <si>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</si>
  <si>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</si>
  <si>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</si>
  <si>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</si>
  <si>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</si>
  <si>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</si>
  <si>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</si>
  <si>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</si>
  <si>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</si>
  <si>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</si>
  <si>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</si>
  <si>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</si>
  <si>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</si>
  <si>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</si>
  <si>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</si>
  <si>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</si>
  <si>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</si>
  <si>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</si>
  <si>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</si>
  <si>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</si>
  <si>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</si>
  <si>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</si>
  <si>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</si>
  <si>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</si>
  <si>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</si>
  <si>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</si>
  <si>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</si>
  <si>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</si>
  <si>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</si>
  <si>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</si>
  <si>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</si>
  <si>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</si>
  <si>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</si>
  <si>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</si>
  <si>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</si>
  <si>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</si>
  <si>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</si>
  <si>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</si>
  <si>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</si>
  <si>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</si>
  <si>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</si>
  <si>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</si>
  <si>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</si>
  <si>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</si>
  <si>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</si>
  <si>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</si>
  <si>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</si>
  <si>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</si>
  <si>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</si>
  <si>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</si>
  <si>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</si>
  <si>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</si>
  <si>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</si>
  <si>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</si>
  <si>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</si>
  <si>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</si>
  <si>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</si>
  <si>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</si>
  <si>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</si>
  <si>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</si>
  <si>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</si>
  <si>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</si>
  <si>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</si>
  <si>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</si>
  <si>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</si>
  <si>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</si>
  <si>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</si>
  <si>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</si>
  <si>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</si>
  <si>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</si>
  <si>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</si>
  <si>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</si>
  <si>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</si>
  <si>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</si>
  <si>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</si>
  <si>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</si>
  <si>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</si>
  <si>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</si>
  <si>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</si>
  <si>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</si>
  <si>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</si>
  <si>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</si>
  <si>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</si>
  <si>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</si>
  <si>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</si>
  <si>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</si>
  <si>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</si>
  <si>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</si>
  <si>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</si>
  <si>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</si>
  <si>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</si>
  <si>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</si>
  <si>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</si>
  <si>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</si>
  <si>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</si>
  <si>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</si>
  <si>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</si>
  <si>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</si>
  <si>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</si>
  <si>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</si>
  <si>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</si>
  <si>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</si>
  <si>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</si>
  <si>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</si>
  <si>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</si>
  <si>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</si>
  <si>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</si>
  <si>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</si>
  <si>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</si>
  <si>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</si>
  <si>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</si>
  <si>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</si>
  <si>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</si>
  <si>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</si>
  <si>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</si>
  <si>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</si>
  <si>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</si>
  <si>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</si>
  <si>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</si>
  <si>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</si>
  <si>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</si>
  <si>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</si>
  <si>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</si>
  <si>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</si>
  <si>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</si>
  <si>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</si>
  <si>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</si>
  <si>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</si>
  <si>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</si>
  <si>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</si>
  <si>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</si>
  <si>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</si>
  <si>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</si>
  <si>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</si>
  <si>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</si>
  <si>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</si>
  <si>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</si>
  <si>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</si>
  <si>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</si>
  <si>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</si>
  <si>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</si>
  <si>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</si>
  <si>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</si>
  <si>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</si>
  <si>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</si>
  <si>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</si>
  <si>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</si>
  <si>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</si>
  <si>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</si>
  <si>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</si>
  <si>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</si>
  <si>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</si>
  <si>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</si>
  <si>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</si>
  <si>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</si>
  <si>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</si>
  <si>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</si>
  <si>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</si>
  <si>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</si>
  <si>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</si>
  <si>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</si>
  <si>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</si>
  <si>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</si>
  <si>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</si>
  <si>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</si>
  <si>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</si>
  <si>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</si>
  <si>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</si>
  <si>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</si>
  <si>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</si>
  <si>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</si>
  <si>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</si>
  <si>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</si>
  <si>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</si>
  <si>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</si>
  <si>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</si>
  <si>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</si>
  <si>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</si>
  <si>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</si>
  <si>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</si>
  <si>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</si>
  <si>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</si>
  <si>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</si>
  <si>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</si>
  <si>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</si>
  <si>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</si>
  <si>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</si>
  <si>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</si>
  <si>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</si>
  <si>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</si>
  <si>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</si>
  <si>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</si>
  <si>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</si>
  <si>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</si>
  <si>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</si>
  <si>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</si>
  <si>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</si>
  <si>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</si>
  <si>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</si>
  <si>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</si>
  <si>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</si>
  <si>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</si>
  <si>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</si>
  <si>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</si>
  <si>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</si>
  <si>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</si>
  <si>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</si>
  <si>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</si>
  <si>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</si>
  <si>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</si>
  <si>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</si>
  <si>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</si>
  <si>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</si>
  <si>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</si>
  <si>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</si>
  <si>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</si>
  <si>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</si>
  <si>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</si>
  <si>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</si>
  <si>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</si>
  <si>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</si>
  <si>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</si>
  <si>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</si>
  <si>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</si>
  <si>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</si>
  <si>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</si>
  <si>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</si>
  <si>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</si>
  <si>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</si>
  <si>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</si>
  <si>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</si>
  <si>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</si>
  <si>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</si>
  <si>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</si>
  <si>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</si>
  <si>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</si>
  <si>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</si>
  <si>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</si>
  <si>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</si>
  <si>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</si>
  <si>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</si>
  <si>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</si>
  <si>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</si>
  <si>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</si>
  <si>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</si>
  <si>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</si>
  <si>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</si>
  <si>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</si>
  <si>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</si>
  <si>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</si>
  <si>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</si>
  <si>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</si>
  <si>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</si>
  <si>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</si>
  <si>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</si>
  <si>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</si>
  <si>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</si>
  <si>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</si>
  <si>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</si>
  <si>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</si>
  <si>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</si>
  <si>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</si>
  <si>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</si>
  <si>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</si>
  <si>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</si>
  <si>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</si>
  <si>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</si>
  <si>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</si>
  <si>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</si>
  <si>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</si>
  <si>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</si>
  <si>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</si>
  <si>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</si>
  <si>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</si>
  <si>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</si>
  <si>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</si>
  <si>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</si>
  <si>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</si>
  <si>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</si>
  <si>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</si>
  <si>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</si>
  <si>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</si>
  <si>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</si>
  <si>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</si>
  <si>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</si>
  <si>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</si>
  <si>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</si>
  <si>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</si>
  <si>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</si>
  <si>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</si>
  <si>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</si>
  <si>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</si>
  <si>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</si>
  <si>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</si>
  <si>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</si>
  <si>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</si>
  <si>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</si>
  <si>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</si>
  <si>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</si>
  <si>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</si>
  <si>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</si>
  <si>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</si>
  <si>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</si>
  <si>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</si>
  <si>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</si>
  <si>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</si>
  <si>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</si>
  <si>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</si>
  <si>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</si>
  <si>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</si>
  <si>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</si>
  <si>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</si>
  <si>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</si>
  <si>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</si>
  <si>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</si>
  <si>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</si>
  <si>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</si>
  <si>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</si>
  <si>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</si>
  <si>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</si>
  <si>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</si>
  <si>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</si>
  <si>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</si>
  <si>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</si>
  <si>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</si>
  <si>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</si>
  <si>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</si>
  <si>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</si>
  <si>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</si>
  <si>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</si>
  <si>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</si>
  <si>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</si>
  <si>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</si>
  <si>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</si>
  <si>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</si>
  <si>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</si>
  <si>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</si>
  <si>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</si>
  <si>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</si>
  <si>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</si>
  <si>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</si>
  <si>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</si>
  <si>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</si>
  <si>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</si>
  <si>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</si>
  <si>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</si>
  <si>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</si>
  <si>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</si>
  <si>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</si>
  <si>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</si>
  <si>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</si>
  <si>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</si>
  <si>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</si>
  <si>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</si>
  <si>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</si>
  <si>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</si>
  <si>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</si>
  <si>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</si>
  <si>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</si>
  <si>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</si>
  <si>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</si>
  <si>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</si>
  <si>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</si>
  <si>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</si>
  <si>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</si>
  <si>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</si>
  <si>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</si>
  <si>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</si>
  <si>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</si>
  <si>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</si>
  <si>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</si>
  <si>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</si>
  <si>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</si>
  <si>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</si>
  <si>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</si>
  <si>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</si>
  <si>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</si>
  <si>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</si>
  <si>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</si>
  <si>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</si>
  <si>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</si>
  <si>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</si>
  <si>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</si>
  <si>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</si>
  <si>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</si>
  <si>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</si>
  <si>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</si>
  <si>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</si>
  <si>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</si>
  <si>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</si>
  <si>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</si>
  <si>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</si>
  <si>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</si>
  <si>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</si>
  <si>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</si>
  <si>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</si>
  <si>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</si>
  <si>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</si>
  <si>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</si>
  <si>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</si>
  <si>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</si>
  <si>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</si>
  <si>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</si>
  <si>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</si>
  <si>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</si>
  <si>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</si>
  <si>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</si>
  <si>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</si>
  <si>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</si>
  <si>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</si>
  <si>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</si>
  <si>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</si>
  <si>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</si>
  <si>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</si>
  <si>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</si>
  <si>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</si>
  <si>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</si>
  <si>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</si>
  <si>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</si>
  <si>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</si>
  <si>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</si>
  <si>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</si>
  <si>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</si>
  <si>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</si>
  <si>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</si>
  <si>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</si>
  <si>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</si>
  <si>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</si>
  <si>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</si>
  <si>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</si>
  <si>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</si>
  <si>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</si>
  <si>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</si>
  <si>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</si>
  <si>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</si>
  <si>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</si>
  <si>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</si>
  <si>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</si>
  <si>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</si>
  <si>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</si>
  <si>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</si>
  <si>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</si>
  <si>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</si>
  <si>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</si>
  <si>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</si>
  <si>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</si>
  <si>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</si>
  <si>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</si>
  <si>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</si>
  <si>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</si>
  <si>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</si>
  <si>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</si>
  <si>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</si>
  <si>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</si>
  <si>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</si>
  <si>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</si>
  <si>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</si>
  <si>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</si>
  <si>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</si>
  <si>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</si>
  <si>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</si>
  <si>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</si>
  <si>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</si>
  <si>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</si>
  <si>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</si>
  <si>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</si>
  <si>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</si>
  <si>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</si>
  <si>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</si>
  <si>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</si>
  <si>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</si>
  <si>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</si>
  <si>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</si>
  <si>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</si>
  <si>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</si>
  <si>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</si>
  <si>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</si>
  <si>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</si>
  <si>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</si>
  <si>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</si>
  <si>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</si>
  <si>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</si>
  <si>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</si>
  <si>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</si>
  <si>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</si>
  <si>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</si>
  <si>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</si>
  <si>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</si>
  <si>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</si>
  <si>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</si>
  <si>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</si>
  <si>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</si>
  <si>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</si>
  <si>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</si>
  <si>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</si>
  <si>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</si>
  <si>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</si>
  <si>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</si>
  <si>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</si>
  <si>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</si>
  <si>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</si>
  <si>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</si>
  <si>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</si>
  <si>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</si>
  <si>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</si>
  <si>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</si>
  <si>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</si>
  <si>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</si>
  <si>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</si>
  <si>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</si>
  <si>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</si>
  <si>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</si>
  <si>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</si>
  <si>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</si>
  <si>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</si>
  <si>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</si>
  <si>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</si>
  <si>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</si>
  <si>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</si>
  <si>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</si>
  <si>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</si>
  <si>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</si>
  <si>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</si>
  <si>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</si>
  <si>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</si>
  <si>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</si>
  <si>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</si>
  <si>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</si>
  <si>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</si>
  <si>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</si>
  <si>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</si>
  <si>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</si>
  <si>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</si>
  <si>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</si>
  <si>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</si>
  <si>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</si>
  <si>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</si>
  <si>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</si>
  <si>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</si>
  <si>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</si>
  <si>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</si>
  <si>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</si>
  <si>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</si>
  <si>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</si>
  <si>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</si>
  <si>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</si>
  <si>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</si>
  <si>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</si>
  <si>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</si>
  <si>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</si>
  <si>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</si>
  <si>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</si>
  <si>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</si>
  <si>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</si>
  <si>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</si>
  <si>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</si>
  <si>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</si>
  <si>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</si>
  <si>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</si>
  <si>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</si>
  <si>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</si>
  <si>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</si>
  <si>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</si>
  <si>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</si>
  <si>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</si>
  <si>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</si>
  <si>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</si>
  <si>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</si>
  <si>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</si>
  <si>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</si>
  <si>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</si>
  <si>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</si>
  <si>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</si>
  <si>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</si>
  <si>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</si>
  <si>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</si>
  <si>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</si>
  <si>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</si>
  <si>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</si>
  <si>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</si>
  <si>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</si>
  <si>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</si>
  <si>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</si>
  <si>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</si>
  <si>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</si>
  <si>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</si>
  <si>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</si>
  <si>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</si>
  <si>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</si>
  <si>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</si>
  <si>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</si>
  <si>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</si>
  <si>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</si>
  <si>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</si>
  <si>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</si>
  <si>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</si>
  <si>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</si>
  <si>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</si>
  <si>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</si>
  <si>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</si>
  <si>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</si>
  <si>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</si>
  <si>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</si>
  <si>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</si>
  <si>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</si>
  <si>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</si>
  <si>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</si>
  <si>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</si>
  <si>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</si>
  <si>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</si>
  <si>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</si>
  <si>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</si>
  <si>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</si>
  <si>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</si>
  <si>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</si>
  <si>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</si>
  <si>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</si>
  <si>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</si>
  <si>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</si>
  <si>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</si>
  <si>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</si>
  <si>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</si>
  <si>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</si>
  <si>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</si>
  <si>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</si>
  <si>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</si>
  <si>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</si>
  <si>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</si>
  <si>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</si>
  <si>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</si>
  <si>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</si>
  <si>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</si>
  <si>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</si>
  <si>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</si>
  <si>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</si>
  <si>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</si>
  <si>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</si>
  <si>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</si>
  <si>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</si>
  <si>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</si>
  <si>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</si>
  <si>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</si>
  <si>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</si>
  <si>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</si>
  <si>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</si>
  <si>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</si>
  <si>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</si>
  <si>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</si>
  <si>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</si>
  <si>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</si>
  <si>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</si>
  <si>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</si>
  <si>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</si>
  <si>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</si>
  <si>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</si>
  <si>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</si>
  <si>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</si>
  <si>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</si>
  <si>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</si>
  <si>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</si>
  <si>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</si>
  <si>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</si>
  <si>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</si>
  <si>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</si>
  <si>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</si>
  <si>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</si>
  <si>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</si>
  <si>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</si>
  <si>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</si>
  <si>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</si>
  <si>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</si>
  <si>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</si>
  <si>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</si>
  <si>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</si>
  <si>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</si>
  <si>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</si>
  <si>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</si>
  <si>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</si>
  <si>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</si>
  <si>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</si>
  <si>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</si>
  <si>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</si>
  <si>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</si>
  <si>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</si>
  <si>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</si>
  <si>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</si>
  <si>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</si>
  <si>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</si>
  <si>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</si>
  <si>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</si>
  <si>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</si>
  <si>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</si>
  <si>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</si>
  <si>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</si>
  <si>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</si>
  <si>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</si>
  <si>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</si>
  <si>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</si>
  <si>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</si>
  <si>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</si>
  <si>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</si>
  <si>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</si>
  <si>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</si>
  <si>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</si>
  <si>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</si>
  <si>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</si>
  <si>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</si>
  <si>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</si>
  <si>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</si>
  <si>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</si>
  <si>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</si>
  <si>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</si>
  <si>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</si>
  <si>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</si>
  <si>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</si>
  <si>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</si>
  <si>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</si>
  <si>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</si>
  <si>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</si>
  <si>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</si>
  <si>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</si>
  <si>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</si>
  <si>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</si>
  <si>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</si>
  <si>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</si>
  <si>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</si>
  <si>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</si>
  <si>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</si>
  <si>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</si>
  <si>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</si>
  <si>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</si>
  <si>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</si>
  <si>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</si>
  <si>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</si>
  <si>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</si>
  <si>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</si>
  <si>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</si>
  <si>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</si>
  <si>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</si>
  <si>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</si>
  <si>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</si>
  <si>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</si>
  <si>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</si>
  <si>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</si>
  <si>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</si>
  <si>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</si>
  <si>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</si>
  <si>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</si>
  <si>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</si>
  <si>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</si>
  <si>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</si>
  <si>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</si>
  <si>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</si>
  <si>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</si>
  <si>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</si>
  <si>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</si>
  <si>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</si>
  <si>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</si>
  <si>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</si>
  <si>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</si>
  <si>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</si>
  <si>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</si>
  <si>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</si>
  <si>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</si>
  <si>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</si>
  <si>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</si>
  <si>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</si>
  <si>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</si>
  <si>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</si>
  <si>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</si>
  <si>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</si>
  <si>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</si>
  <si>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</si>
  <si>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</si>
  <si>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</si>
  <si>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</si>
  <si>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</si>
  <si>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</si>
  <si>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</si>
  <si>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</si>
  <si>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</si>
  <si>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</si>
  <si>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</si>
  <si>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</si>
  <si>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</si>
  <si>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</si>
  <si>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</si>
  <si>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</si>
  <si>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</si>
  <si>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</si>
  <si>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</si>
  <si>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</si>
  <si>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</si>
  <si>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</si>
  <si>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</si>
  <si>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</si>
  <si>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</si>
  <si>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</si>
  <si>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</si>
  <si>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</si>
  <si>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</si>
  <si>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</si>
  <si>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</si>
  <si>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</si>
  <si>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</si>
  <si>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</si>
  <si>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</si>
  <si>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</si>
  <si>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</si>
  <si>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</si>
  <si>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</si>
  <si>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</si>
  <si>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</si>
  <si>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</si>
  <si>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</si>
  <si>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</si>
  <si>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</si>
  <si>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</si>
  <si>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</si>
  <si>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</si>
  <si>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</si>
  <si>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</si>
  <si>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</si>
  <si>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</si>
  <si>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</si>
  <si>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</si>
  <si>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</si>
  <si>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</si>
  <si>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</si>
  <si>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</si>
  <si>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</si>
  <si>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</si>
  <si>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</si>
  <si>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</si>
  <si>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</si>
  <si>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</si>
  <si>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</si>
  <si>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</si>
  <si>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</si>
  <si>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</si>
  <si>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</si>
  <si>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</si>
  <si>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</si>
  <si>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</si>
  <si>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</si>
  <si>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</si>
  <si>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</si>
  <si>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</si>
  <si>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</si>
  <si>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</si>
  <si>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</si>
  <si>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</si>
  <si>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</si>
  <si>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</si>
  <si>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</si>
  <si>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</si>
  <si>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</si>
  <si>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</si>
  <si>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</si>
  <si>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</si>
  <si>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</si>
  <si>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</si>
  <si>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</si>
  <si>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</si>
  <si>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</si>
  <si>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</si>
  <si>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</si>
  <si>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</si>
  <si>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</si>
  <si>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</si>
  <si>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</si>
  <si>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</si>
  <si>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</si>
  <si>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</si>
  <si>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</si>
  <si>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</si>
  <si>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</si>
  <si>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</si>
  <si>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</si>
  <si>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</si>
  <si>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</si>
  <si>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</si>
  <si>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</si>
  <si>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</si>
  <si>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</si>
  <si>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</si>
  <si>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</si>
  <si>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</si>
  <si>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</si>
  <si>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</si>
  <si>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</si>
  <si>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</si>
  <si>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</si>
  <si>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</si>
  <si>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</si>
  <si>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</si>
  <si>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</si>
  <si>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</si>
  <si>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</si>
  <si>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</si>
  <si>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</si>
  <si>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</si>
  <si>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</si>
  <si>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</si>
  <si>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</si>
  <si>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</si>
  <si>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</si>
  <si>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</si>
  <si>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</si>
  <si>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</si>
  <si>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</si>
  <si>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</si>
  <si>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</si>
  <si>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</si>
  <si>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</si>
  <si>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</si>
  <si>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</si>
  <si>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</si>
  <si>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</si>
  <si>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</si>
  <si>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</si>
  <si>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</si>
  <si>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</si>
  <si>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</si>
  <si>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</si>
  <si>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</si>
  <si>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</si>
  <si>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</si>
  <si>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</si>
  <si>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</si>
  <si>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</si>
  <si>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</si>
  <si>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</si>
  <si>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</si>
  <si>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</si>
  <si>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</si>
  <si>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</si>
  <si>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</si>
  <si>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</si>
  <si>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</si>
  <si>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</si>
  <si>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</si>
  <si>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</si>
  <si>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</si>
  <si>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</si>
  <si>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</si>
  <si>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</si>
  <si>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</si>
  <si>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</si>
  <si>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</si>
  <si>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</si>
  <si>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</si>
  <si>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</si>
  <si>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</si>
  <si>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</si>
  <si>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</si>
  <si>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</si>
  <si>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</si>
  <si>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</si>
  <si>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</si>
  <si>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</si>
  <si>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</si>
  <si>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</si>
  <si>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</si>
  <si>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</si>
  <si>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</si>
  <si>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</si>
  <si>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</si>
  <si>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</si>
  <si>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</si>
  <si>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</si>
  <si>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</si>
  <si>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</si>
  <si>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</si>
  <si>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</si>
  <si>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</si>
  <si>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</si>
  <si>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</si>
  <si>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</si>
  <si>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</si>
  <si>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</si>
  <si>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</si>
  <si>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</si>
  <si>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</si>
  <si>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</si>
  <si>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</si>
  <si>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</si>
  <si>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</si>
  <si>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</si>
  <si>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</si>
  <si>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</si>
  <si>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</si>
  <si>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</si>
  <si>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</si>
  <si>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</si>
  <si>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</si>
  <si>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</si>
  <si>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</si>
  <si>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</si>
  <si>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</si>
  <si>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</si>
  <si>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</si>
  <si>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</si>
  <si>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</si>
  <si>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</si>
  <si>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</si>
  <si>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</si>
  <si>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</si>
  <si>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</si>
  <si>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</si>
  <si>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</si>
  <si>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</si>
  <si>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</si>
  <si>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</si>
  <si>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</si>
  <si>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</si>
  <si>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</si>
  <si>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</si>
  <si>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</si>
  <si>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</si>
  <si>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</si>
  <si>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</si>
  <si>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</si>
  <si>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</si>
  <si>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</si>
  <si>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</si>
  <si>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</si>
  <si>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</si>
  <si>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</si>
  <si>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</si>
  <si>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</si>
  <si>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</si>
  <si>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</si>
  <si>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</si>
  <si>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</si>
  <si>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</si>
  <si>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</si>
  <si>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</si>
  <si>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</si>
  <si>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</si>
  <si>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</si>
  <si>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</si>
  <si>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</si>
  <si>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</si>
  <si>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</si>
  <si>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</si>
  <si>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</si>
  <si>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</si>
  <si>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</si>
  <si>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</si>
  <si>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</si>
  <si>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</si>
  <si>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</si>
  <si>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</si>
  <si>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</si>
  <si>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</si>
  <si>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</si>
  <si>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</si>
  <si>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</si>
  <si>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</si>
  <si>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</si>
  <si>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</si>
  <si>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</si>
  <si>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</si>
  <si>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</si>
  <si>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</si>
  <si>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</si>
  <si>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</si>
  <si>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</si>
  <si>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</si>
  <si>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</si>
  <si>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</si>
  <si>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</si>
  <si>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</si>
  <si>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</si>
  <si>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</si>
  <si>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</si>
  <si>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</si>
  <si>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</si>
  <si>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</si>
  <si>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</si>
  <si>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</si>
  <si>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</si>
  <si>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</si>
  <si>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</si>
  <si>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</si>
  <si>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</si>
  <si>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</si>
  <si>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</si>
  <si>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</si>
  <si>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</si>
  <si>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</si>
  <si>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</si>
  <si>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</si>
  <si>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</si>
  <si>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</si>
  <si>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</si>
  <si>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</si>
  <si>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</si>
  <si>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</si>
  <si>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</si>
  <si>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</si>
  <si>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</si>
  <si>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</si>
  <si>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</si>
  <si>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</si>
  <si>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</si>
  <si>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</si>
  <si>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</si>
  <si>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</si>
  <si>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</si>
  <si>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</si>
  <si>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</si>
  <si>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</si>
  <si>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</si>
  <si>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</si>
  <si>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</si>
  <si>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</si>
  <si>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</si>
  <si>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</si>
  <si>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</si>
  <si>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</si>
  <si>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</si>
  <si>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</si>
  <si>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</si>
  <si>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</si>
  <si>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</si>
  <si>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</si>
  <si>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</si>
  <si>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</si>
  <si>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</si>
  <si>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</si>
  <si>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</si>
  <si>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</si>
  <si>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</si>
  <si>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</si>
  <si>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</si>
  <si>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</si>
  <si>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</si>
  <si>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</si>
  <si>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</si>
  <si>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</si>
  <si>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</si>
  <si>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</si>
  <si>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</si>
  <si>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</si>
  <si>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</si>
  <si>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</si>
  <si>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</si>
  <si>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</si>
  <si>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</si>
  <si>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</si>
  <si>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</si>
  <si>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</si>
  <si>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</si>
  <si>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</si>
  <si>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</si>
  <si>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</si>
  <si>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</si>
  <si>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</si>
  <si>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</si>
  <si>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</si>
  <si>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</si>
  <si>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</si>
  <si>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</si>
  <si>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</si>
  <si>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</si>
  <si>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</si>
  <si>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</si>
  <si>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</si>
  <si>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</si>
  <si>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</si>
  <si>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</si>
  <si>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</si>
  <si>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</si>
  <si>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</si>
  <si>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</si>
  <si>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</si>
  <si>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</si>
  <si>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</si>
  <si>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</si>
  <si>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</si>
  <si>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</si>
  <si>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</si>
  <si>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</si>
  <si>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</si>
  <si>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</si>
  <si>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</si>
  <si>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</si>
  <si>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</si>
  <si>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</si>
  <si>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</si>
  <si>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</si>
  <si>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</si>
  <si>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</si>
  <si>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</si>
  <si>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</si>
  <si>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</si>
  <si>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</si>
  <si>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</si>
  <si>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</si>
  <si>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</si>
  <si>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</si>
  <si>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</si>
  <si>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</si>
  <si>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</si>
  <si>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</si>
  <si>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</si>
  <si>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</si>
  <si>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</si>
  <si>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</si>
  <si>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</si>
  <si>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</si>
  <si>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</si>
  <si>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</si>
  <si>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</si>
  <si>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</si>
  <si>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</si>
  <si>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</si>
  <si>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</si>
  <si>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</si>
  <si>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</si>
  <si>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</si>
  <si>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</si>
  <si>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</si>
  <si>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</si>
  <si>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</si>
  <si>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</si>
  <si>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</si>
  <si>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</si>
  <si>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</si>
  <si>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</si>
  <si>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</si>
  <si>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</si>
  <si>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</si>
  <si>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</si>
  <si>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</si>
  <si>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</si>
  <si>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</si>
  <si>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</si>
  <si>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</si>
  <si>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</si>
  <si>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</si>
  <si>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</si>
  <si>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</si>
  <si>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</si>
  <si>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</si>
  <si>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</si>
  <si>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</si>
  <si>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</si>
  <si>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</si>
  <si>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</si>
  <si>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</si>
  <si>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</si>
  <si>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</si>
  <si>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</si>
  <si>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</si>
  <si>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</si>
  <si>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</si>
  <si>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</si>
  <si>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</si>
  <si>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</si>
  <si>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</si>
  <si>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</si>
  <si>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</si>
  <si>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</si>
  <si>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</si>
  <si>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</si>
  <si>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</si>
  <si>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</si>
  <si>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</si>
  <si>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</si>
  <si>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</si>
  <si>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</si>
  <si>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</si>
  <si>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</si>
  <si>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</si>
  <si>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</si>
  <si>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</si>
  <si>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</si>
  <si>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</si>
  <si>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</si>
  <si>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</si>
  <si>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</si>
  <si>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</si>
  <si>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</si>
  <si>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</si>
  <si>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</si>
  <si>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</si>
  <si>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</si>
  <si>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</si>
  <si>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</si>
  <si>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</si>
  <si>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</si>
  <si>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</si>
  <si>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</si>
  <si>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</si>
  <si>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</si>
  <si>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</si>
  <si>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</si>
  <si>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</si>
  <si>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</si>
  <si>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</si>
  <si>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</si>
  <si>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</si>
  <si>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</si>
  <si>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</si>
  <si>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</si>
  <si>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</si>
  <si>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</si>
  <si>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</si>
  <si>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</si>
  <si>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</si>
  <si>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</si>
  <si>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</si>
  <si>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</si>
  <si>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</si>
  <si>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</si>
  <si>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</si>
  <si>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</si>
  <si>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</si>
  <si>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</si>
  <si>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</si>
  <si>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</si>
  <si>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</si>
  <si>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</si>
  <si>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</si>
  <si>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</si>
  <si>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</si>
  <si>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</si>
  <si>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</si>
  <si>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</si>
  <si>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</si>
  <si>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</si>
  <si>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</si>
  <si>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</si>
  <si>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</si>
  <si>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</si>
  <si>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</si>
  <si>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</si>
  <si>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</si>
  <si>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</si>
  <si>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</si>
  <si>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</si>
  <si>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</si>
  <si>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</si>
  <si>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</si>
  <si>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</si>
  <si>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</si>
  <si>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</si>
  <si>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</si>
  <si>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</si>
  <si>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</si>
  <si>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</si>
  <si>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</si>
  <si>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</si>
  <si>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</si>
  <si>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</si>
  <si>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</si>
  <si>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</si>
  <si>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</si>
  <si>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</si>
  <si>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</si>
  <si>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</si>
  <si>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</si>
  <si>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</si>
  <si>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</si>
  <si>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</si>
  <si>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</si>
  <si>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</si>
  <si>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</si>
  <si>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</si>
  <si>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</si>
  <si>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</si>
  <si>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</si>
  <si>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</si>
  <si>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</si>
  <si>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</si>
  <si>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</si>
  <si>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</si>
  <si>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</si>
  <si>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</si>
  <si>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</si>
  <si>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</si>
  <si>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</si>
  <si>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</si>
  <si>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</si>
  <si>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</si>
  <si>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</si>
  <si>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</si>
  <si>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</si>
  <si>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</si>
  <si>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</si>
  <si>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</si>
  <si>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</si>
  <si>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</si>
  <si>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</si>
  <si>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</si>
  <si>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</si>
  <si>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</si>
  <si>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</si>
  <si>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</si>
  <si>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</si>
  <si>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</si>
  <si>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</si>
  <si>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</si>
  <si>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</si>
  <si>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</si>
  <si>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</si>
  <si>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</si>
  <si>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</si>
  <si>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</si>
  <si>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</si>
  <si>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</si>
  <si>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</si>
  <si>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</si>
  <si>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</si>
  <si>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</si>
  <si>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</si>
  <si>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</si>
  <si>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</si>
  <si>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</si>
  <si>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</si>
  <si>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</si>
  <si>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</si>
  <si>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</si>
  <si>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</si>
  <si>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</si>
  <si>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</si>
  <si>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</si>
  <si>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</si>
  <si>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</si>
  <si>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</si>
  <si>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</si>
  <si>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</si>
  <si>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</si>
  <si>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</si>
  <si>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</si>
  <si>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</si>
  <si>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</si>
  <si>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</si>
  <si>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</si>
  <si>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</si>
  <si>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</si>
  <si>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</si>
  <si>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</si>
  <si>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</si>
  <si>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</si>
  <si>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</si>
  <si>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</si>
  <si>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</si>
  <si>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</si>
  <si>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</si>
  <si>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</si>
  <si>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</si>
  <si>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</si>
  <si>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</si>
  <si>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</si>
  <si>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</si>
  <si>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</si>
  <si>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</si>
  <si>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</si>
  <si>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</si>
  <si>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</si>
  <si>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</si>
  <si>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</si>
  <si>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</si>
  <si>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</si>
  <si>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</si>
  <si>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</si>
  <si>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</si>
  <si>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</si>
  <si>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</si>
  <si>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</si>
  <si>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</si>
  <si>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</si>
  <si>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</si>
  <si>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</si>
  <si>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</si>
  <si>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</si>
  <si>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</si>
  <si>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</si>
  <si>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</si>
  <si>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</si>
  <si>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</si>
  <si>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</si>
  <si>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</si>
  <si>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</si>
  <si>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</si>
  <si>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</si>
  <si>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</si>
  <si>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</si>
  <si>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</si>
  <si>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</si>
  <si>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</si>
  <si>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</si>
  <si>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</si>
  <si>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</si>
  <si>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</si>
  <si>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</si>
  <si>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</si>
  <si>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</si>
  <si>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</si>
  <si>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</si>
  <si>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</si>
  <si>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</si>
  <si>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</si>
  <si>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</si>
  <si>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</si>
  <si>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</si>
  <si>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</si>
  <si>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</si>
  <si>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</si>
  <si>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</si>
  <si>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</si>
  <si>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</si>
  <si>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</si>
  <si>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</si>
  <si>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</si>
  <si>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</si>
  <si>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</si>
  <si>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</si>
  <si>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</si>
  <si>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</si>
  <si>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</si>
  <si>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</si>
  <si>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</si>
  <si>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</si>
  <si>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</si>
  <si>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</si>
  <si>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</si>
  <si>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</si>
  <si>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</si>
  <si>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</si>
  <si>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</si>
  <si>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</si>
  <si>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</si>
  <si>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</si>
  <si>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</si>
  <si>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</si>
  <si>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</si>
  <si>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</si>
  <si>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</si>
  <si>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</si>
  <si>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</si>
  <si>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</si>
  <si>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</si>
  <si>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</si>
  <si>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</si>
  <si>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</si>
  <si>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</si>
  <si>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</si>
  <si>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</si>
  <si>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</si>
  <si>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</si>
  <si>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</si>
  <si>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</si>
  <si>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</si>
  <si>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</si>
  <si>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</si>
  <si>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</si>
  <si>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</si>
  <si>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</si>
  <si>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</si>
  <si>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</si>
  <si>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</si>
  <si>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</si>
  <si>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</si>
  <si>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</si>
  <si>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</si>
  <si>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</si>
  <si>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</si>
  <si>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</si>
  <si>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</si>
  <si>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</si>
  <si>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</si>
  <si>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</si>
  <si>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</si>
  <si>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</si>
  <si>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</si>
  <si>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</si>
  <si>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</si>
  <si>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</si>
  <si>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</si>
  <si>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</si>
  <si>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</si>
  <si>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</si>
  <si>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</si>
  <si>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</si>
  <si>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</si>
  <si>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</si>
  <si>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</si>
  <si>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</si>
  <si>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</si>
  <si>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</si>
  <si>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</si>
  <si>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</si>
  <si>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</si>
  <si>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</si>
  <si>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</si>
  <si>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</si>
  <si>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</si>
  <si>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</si>
  <si>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</si>
  <si>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</si>
  <si>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</si>
  <si>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</si>
  <si>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</si>
  <si>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</si>
  <si>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</si>
  <si>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</si>
  <si>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</si>
  <si>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</si>
  <si>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</si>
  <si>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</si>
  <si>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</si>
  <si>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</si>
  <si>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</si>
  <si>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</si>
  <si>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</si>
  <si>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</si>
  <si>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</si>
  <si>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</si>
  <si>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</si>
  <si>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</si>
  <si>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</si>
  <si>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</si>
  <si>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</si>
  <si>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</si>
  <si>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</si>
  <si>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</si>
  <si>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</si>
  <si>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</si>
  <si>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</si>
  <si>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</si>
  <si>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</si>
  <si>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</si>
  <si>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</si>
  <si>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</si>
  <si>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</si>
  <si>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</si>
  <si>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</si>
  <si>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</si>
  <si>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</si>
  <si>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</si>
  <si>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</si>
  <si>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</si>
  <si>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</si>
  <si>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</si>
  <si>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</si>
  <si>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</si>
  <si>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</si>
  <si>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</si>
  <si>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</si>
  <si>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</si>
  <si>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</si>
  <si>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</si>
  <si>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</si>
  <si>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</si>
  <si>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</si>
  <si>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</si>
  <si>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</si>
  <si>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</si>
  <si>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</si>
  <si>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</si>
  <si>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</si>
  <si>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</si>
  <si>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</si>
  <si>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</si>
  <si>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</si>
  <si>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</si>
  <si>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</si>
  <si>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</si>
  <si>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</si>
  <si>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</si>
  <si>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</si>
  <si>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</si>
  <si>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</si>
  <si>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</si>
  <si>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</si>
  <si>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</si>
  <si>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</si>
  <si>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</si>
  <si>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</si>
  <si>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</si>
  <si>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</si>
  <si>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</si>
  <si>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</si>
  <si>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</si>
  <si>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</si>
  <si>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</si>
  <si>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</si>
  <si>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</si>
  <si>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</si>
  <si>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</si>
  <si>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</si>
  <si>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</si>
  <si>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</si>
  <si>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</si>
  <si>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</si>
  <si>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</si>
  <si>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</si>
  <si>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</si>
  <si>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</si>
  <si>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</si>
  <si>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</si>
  <si>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</si>
  <si>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</si>
  <si>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</si>
  <si>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</si>
  <si>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</si>
  <si>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</si>
  <si>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</si>
  <si>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</si>
  <si>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</si>
  <si>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</si>
  <si>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</si>
  <si>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</si>
  <si>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</si>
  <si>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</si>
  <si>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</si>
  <si>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</si>
  <si>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</si>
  <si>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</si>
  <si>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</si>
  <si>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</si>
  <si>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</si>
  <si>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</si>
  <si>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</si>
  <si>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</si>
  <si>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</si>
  <si>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</si>
  <si>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</si>
  <si>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</si>
  <si>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</si>
  <si>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</si>
  <si>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</si>
  <si>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</si>
  <si>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</si>
  <si>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</si>
  <si>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</si>
  <si>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</si>
  <si>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</si>
  <si>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</si>
  <si>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</si>
  <si>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</si>
  <si>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</si>
  <si>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</si>
  <si>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</si>
  <si>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</si>
  <si>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</si>
  <si>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</si>
  <si>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</si>
  <si>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</si>
  <si>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</si>
  <si>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</si>
  <si>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</si>
  <si>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</si>
  <si>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</si>
  <si>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</si>
  <si>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</si>
  <si>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</si>
  <si>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</si>
  <si>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</si>
  <si>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</si>
  <si>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</si>
  <si>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</si>
  <si>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</si>
  <si>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</si>
  <si>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</si>
  <si>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</si>
  <si>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</si>
  <si>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</si>
  <si>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</si>
  <si>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</si>
  <si>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</si>
  <si>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</si>
  <si>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</si>
  <si>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</si>
  <si>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</si>
  <si>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</si>
  <si>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</si>
  <si>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</si>
  <si>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</si>
  <si>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</si>
  <si>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</si>
  <si>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</si>
  <si>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</si>
  <si>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</si>
  <si>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</si>
  <si>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</si>
  <si>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</si>
  <si>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</si>
  <si>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</si>
  <si>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</si>
  <si>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</si>
  <si>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</si>
  <si>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</si>
  <si>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</si>
  <si>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</si>
  <si>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</si>
  <si>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</si>
  <si>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</si>
  <si>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</si>
  <si>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</si>
  <si>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</si>
  <si>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</si>
  <si>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</si>
  <si>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</si>
  <si>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</si>
  <si>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</si>
  <si>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</si>
  <si>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</si>
  <si>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</si>
  <si>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</si>
  <si>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</si>
  <si>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</si>
  <si>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</si>
  <si>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</si>
  <si>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</si>
  <si>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</si>
  <si>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</si>
  <si>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</si>
  <si>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</si>
  <si>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</si>
  <si>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</si>
  <si>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</si>
  <si>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</si>
  <si>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</si>
  <si>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</si>
  <si>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</si>
  <si>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</si>
  <si>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</si>
  <si>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</si>
  <si>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</si>
  <si>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</si>
  <si>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</si>
  <si>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</si>
  <si>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</si>
  <si>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</si>
  <si>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</si>
  <si>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</si>
  <si>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</si>
  <si>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</si>
  <si>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</si>
  <si>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</si>
  <si>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</si>
  <si>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</si>
  <si>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</si>
  <si>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</si>
  <si>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</si>
  <si>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</si>
  <si>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</si>
  <si>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</si>
  <si>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</si>
  <si>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</si>
  <si>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</si>
  <si>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</si>
  <si>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</si>
  <si>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</si>
  <si>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</si>
  <si>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</si>
  <si>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</si>
  <si>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</si>
  <si>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</si>
  <si>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</si>
  <si>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</si>
  <si>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</si>
  <si>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</si>
  <si>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</si>
  <si>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</si>
  <si>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</si>
  <si>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</si>
  <si>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</si>
  <si>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</si>
  <si>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</si>
  <si>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</si>
  <si>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</si>
  <si>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</si>
  <si>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</si>
  <si>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</si>
  <si>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</si>
  <si>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</si>
  <si>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</si>
  <si>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</si>
  <si>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</si>
  <si>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</si>
  <si>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</si>
  <si>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</si>
  <si>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</si>
  <si>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</si>
  <si>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</si>
  <si>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</si>
  <si>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</si>
  <si>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</si>
  <si>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</si>
  <si>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</si>
  <si>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</si>
  <si>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</si>
  <si>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</si>
  <si>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</si>
  <si>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</si>
  <si>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</si>
  <si>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</si>
  <si>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</si>
  <si>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</si>
  <si>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</si>
  <si>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</si>
  <si>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</si>
  <si>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</si>
  <si>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</si>
  <si>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</si>
  <si>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</si>
  <si>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</si>
  <si>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</si>
  <si>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</si>
  <si>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</si>
  <si>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</si>
  <si>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</si>
  <si>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</si>
  <si>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</si>
  <si>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</si>
  <si>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</si>
  <si>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</si>
  <si>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</si>
  <si>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</si>
  <si>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</si>
  <si>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</si>
  <si>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</si>
  <si>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</si>
  <si>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</si>
  <si>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</si>
  <si>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</si>
  <si>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</si>
  <si>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</si>
  <si>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</si>
  <si>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</si>
  <si>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</si>
  <si>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</si>
  <si>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</si>
  <si>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</si>
  <si>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</si>
  <si>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</si>
  <si>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</si>
  <si>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</si>
  <si>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</si>
  <si>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</si>
  <si>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</si>
  <si>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</si>
  <si>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</si>
  <si>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</si>
  <si>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</si>
  <si>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</si>
  <si>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</si>
  <si>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</si>
  <si>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</si>
  <si>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</si>
  <si>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</si>
  <si>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</si>
  <si>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</si>
  <si>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</si>
  <si>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</si>
  <si>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</si>
  <si>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</si>
  <si>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</si>
  <si>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</si>
  <si>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</si>
  <si>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</si>
  <si>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</si>
  <si>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</si>
  <si>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</si>
  <si>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</si>
  <si>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</si>
  <si>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</si>
  <si>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</si>
  <si>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</si>
  <si>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</si>
  <si>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</si>
  <si>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</si>
  <si>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</si>
  <si>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</si>
  <si>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</si>
  <si>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</si>
  <si>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</si>
  <si>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</si>
  <si>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</si>
  <si>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</si>
  <si>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</si>
  <si>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</si>
  <si>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</si>
  <si>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</si>
  <si>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</si>
  <si>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</si>
  <si>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</si>
  <si>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</si>
  <si>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</si>
  <si>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</si>
  <si>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</si>
  <si>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</si>
  <si>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</si>
  <si>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</si>
  <si>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</si>
  <si>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</si>
  <si>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</si>
  <si>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</si>
  <si>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</si>
  <si>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</si>
  <si>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</si>
  <si>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</si>
  <si>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</si>
  <si>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</si>
  <si>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</si>
  <si>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</si>
  <si>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</si>
  <si>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</si>
  <si>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</si>
  <si>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</si>
  <si>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</si>
  <si>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</si>
  <si>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</si>
  <si>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</si>
  <si>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</si>
  <si>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</si>
  <si>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</si>
  <si>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</si>
  <si>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</si>
  <si>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</si>
  <si>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</si>
  <si>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</si>
  <si>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</si>
  <si>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</si>
  <si>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</si>
  <si>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</si>
  <si>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</si>
  <si>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</si>
  <si>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</si>
  <si>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</si>
  <si>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</si>
  <si>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</si>
  <si>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</si>
  <si>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</si>
  <si>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</si>
  <si>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</si>
  <si>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</si>
  <si>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</si>
  <si>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</si>
  <si>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</si>
  <si>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</si>
  <si>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</si>
  <si>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</si>
  <si>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</si>
  <si>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</si>
  <si>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</si>
  <si>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</si>
  <si>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</si>
  <si>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</si>
  <si>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</si>
  <si>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</si>
  <si>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</si>
  <si>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</si>
  <si>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</si>
  <si>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</si>
  <si>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</si>
  <si>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</si>
  <si>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</si>
  <si>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</si>
  <si>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</si>
  <si>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</si>
  <si>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</si>
  <si>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</si>
  <si>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</si>
  <si>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</si>
  <si>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</si>
  <si>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</si>
  <si>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</si>
  <si>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</si>
  <si>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</si>
  <si>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</si>
  <si>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</si>
  <si>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</si>
  <si>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</si>
  <si>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</si>
  <si>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</si>
  <si>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</si>
  <si>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</si>
  <si>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</si>
  <si>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</si>
  <si>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</si>
  <si>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</si>
  <si>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</si>
  <si>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</si>
  <si>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</si>
  <si>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</si>
  <si>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</si>
  <si>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</si>
  <si>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</si>
  <si>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</si>
  <si>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</si>
  <si>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</si>
  <si>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</si>
  <si>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</si>
  <si>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</si>
  <si>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</si>
  <si>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</si>
  <si>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</si>
  <si>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</si>
  <si>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</si>
  <si>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</si>
  <si>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</si>
  <si>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</si>
  <si>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</si>
  <si>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</si>
  <si>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</si>
  <si>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</si>
  <si>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</si>
  <si>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</si>
  <si>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</si>
  <si>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</si>
  <si>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</si>
  <si>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</si>
  <si>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</si>
  <si>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</si>
  <si>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</si>
  <si>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</si>
  <si>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</si>
  <si>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</si>
  <si>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</si>
  <si>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</si>
  <si>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</si>
  <si>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</si>
  <si>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</si>
  <si>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</si>
  <si>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</si>
  <si>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</si>
  <si>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</si>
  <si>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</si>
  <si>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</si>
  <si>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</si>
  <si>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</si>
  <si>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</si>
  <si>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</si>
  <si>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</si>
  <si>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</si>
  <si>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</si>
  <si>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</si>
  <si>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</si>
  <si>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</si>
  <si>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</si>
  <si>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</si>
  <si>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</si>
  <si>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</si>
  <si>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</si>
  <si>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</si>
  <si>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</si>
  <si>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</si>
  <si>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</si>
  <si>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</si>
  <si>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</si>
  <si>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</si>
  <si>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</si>
  <si>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</si>
  <si>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</si>
  <si>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</si>
  <si>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</si>
  <si>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</si>
  <si>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</si>
  <si>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</si>
  <si>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</si>
  <si>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</si>
  <si>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</si>
  <si>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</si>
  <si>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</si>
  <si>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</si>
  <si>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</si>
  <si>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</si>
  <si>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</si>
  <si>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</si>
  <si>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</si>
  <si>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</si>
  <si>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</si>
  <si>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</si>
  <si>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</si>
  <si>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</si>
  <si>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</si>
  <si>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</si>
  <si>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</si>
  <si>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</si>
  <si>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</si>
  <si>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</si>
  <si>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</si>
  <si>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</si>
  <si>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</si>
  <si>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</si>
  <si>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</si>
  <si>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</si>
  <si>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</si>
  <si>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</si>
  <si>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</si>
  <si>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</si>
  <si>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</si>
  <si>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</si>
  <si>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</si>
  <si>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</si>
  <si>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</si>
  <si>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</si>
  <si>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</si>
  <si>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</si>
  <si>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</si>
  <si>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</si>
  <si>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</si>
  <si>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</si>
  <si>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</si>
  <si>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</si>
  <si>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</si>
  <si>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</si>
  <si>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</si>
  <si>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</si>
  <si>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</si>
  <si>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</si>
  <si>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</si>
  <si>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</si>
  <si>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</si>
  <si>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</si>
  <si>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</si>
  <si>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</si>
  <si>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</si>
  <si>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</si>
  <si>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</si>
  <si>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</si>
  <si>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</si>
  <si>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</si>
  <si>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</si>
  <si>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</si>
  <si>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</si>
  <si>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</si>
  <si>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</si>
  <si>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</si>
  <si>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</si>
  <si>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</si>
  <si>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</si>
  <si>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</si>
  <si>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</si>
  <si>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</si>
  <si>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</si>
  <si>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</si>
  <si>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</si>
  <si>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</si>
  <si>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</si>
  <si>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</si>
  <si>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</si>
  <si>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</si>
  <si>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</si>
  <si>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</si>
  <si>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</si>
  <si>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</si>
  <si>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</si>
  <si>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</si>
  <si>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</si>
  <si>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</si>
  <si>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</si>
  <si>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</si>
  <si>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</si>
  <si>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</si>
  <si>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</si>
  <si>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</si>
  <si>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</si>
  <si>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</si>
  <si>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</si>
  <si>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</si>
  <si>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</si>
  <si>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</si>
  <si>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</si>
  <si>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</si>
  <si>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</si>
  <si>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</si>
  <si>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</si>
  <si>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</si>
  <si>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</si>
  <si>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</si>
  <si>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</si>
  <si>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</si>
  <si>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</si>
  <si>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</si>
  <si>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</si>
  <si>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</si>
  <si>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</si>
  <si>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</si>
  <si>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</si>
  <si>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</si>
  <si>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</si>
  <si>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</si>
  <si>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</si>
  <si>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</si>
  <si>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</si>
  <si>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</si>
  <si>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</si>
  <si>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</si>
  <si>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</si>
  <si>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</si>
  <si>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</si>
  <si>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</si>
  <si>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</si>
  <si>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</si>
  <si>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</si>
  <si>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</si>
  <si>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</si>
  <si>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</si>
  <si>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</si>
  <si>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</si>
  <si>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</si>
  <si>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</si>
  <si>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</si>
  <si>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</si>
  <si>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</si>
  <si>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</si>
  <si>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</si>
  <si>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</si>
  <si>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</si>
  <si>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</si>
  <si>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</si>
  <si>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</si>
  <si>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</si>
  <si>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</si>
  <si>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</si>
  <si>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</si>
  <si>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</si>
  <si>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</si>
  <si>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</si>
  <si>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</si>
  <si>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</si>
  <si>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</si>
  <si>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</si>
  <si>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</si>
  <si>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</si>
  <si>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</si>
  <si>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</si>
  <si>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</si>
  <si>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</si>
  <si>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</si>
  <si>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</si>
  <si>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</si>
  <si>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</si>
  <si>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</si>
  <si>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</si>
  <si>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</si>
  <si>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</si>
  <si>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</si>
  <si>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</si>
  <si>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</si>
  <si>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</si>
  <si>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</si>
  <si>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</si>
  <si>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</si>
  <si>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</si>
  <si>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</si>
  <si>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</si>
  <si>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</si>
  <si>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</si>
  <si>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</si>
  <si>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</si>
  <si>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</si>
  <si>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</si>
  <si>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</si>
  <si>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</si>
  <si>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</si>
  <si>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</si>
  <si>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</si>
  <si>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</si>
  <si>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</si>
  <si>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</si>
  <si>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</si>
  <si>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</si>
  <si>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</si>
  <si>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</si>
  <si>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</si>
  <si>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</si>
  <si>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</si>
  <si>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</si>
  <si>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</si>
  <si>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</si>
  <si>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</si>
  <si>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</si>
  <si>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</si>
  <si>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</si>
  <si>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</si>
  <si>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</si>
  <si>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</si>
  <si>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</si>
  <si>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</si>
  <si>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</si>
  <si>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</si>
  <si>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</si>
  <si>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</si>
  <si>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</si>
  <si>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</si>
  <si>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</si>
  <si>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</si>
  <si>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</si>
  <si>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</si>
  <si>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</si>
  <si>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</si>
  <si>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</si>
  <si>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</si>
  <si>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</si>
  <si>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</si>
  <si>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</si>
  <si>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</si>
  <si>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</si>
  <si>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</si>
  <si>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</si>
  <si>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</si>
  <si>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</si>
  <si>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</si>
  <si>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</si>
  <si>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</si>
  <si>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</si>
  <si>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</si>
  <si>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</si>
  <si>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</si>
  <si>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</si>
  <si>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</si>
  <si>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</si>
  <si>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</si>
  <si>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</si>
  <si>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</si>
  <si>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</si>
  <si>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</si>
  <si>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</si>
  <si>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</si>
  <si>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</si>
  <si>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</si>
  <si>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</si>
  <si>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</si>
  <si>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</si>
  <si>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</si>
  <si>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</si>
  <si>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</si>
  <si>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</si>
  <si>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</si>
  <si>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</si>
  <si>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</si>
  <si>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</si>
  <si>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</si>
  <si>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</si>
  <si>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</si>
  <si>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</si>
  <si>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</si>
  <si>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</si>
  <si>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</si>
  <si>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</si>
  <si>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</si>
  <si>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</si>
  <si>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</si>
  <si>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</si>
  <si>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</si>
  <si>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</si>
  <si>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</si>
  <si>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</si>
  <si>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</si>
  <si>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</si>
  <si>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</si>
  <si>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</si>
  <si>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</si>
  <si>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</si>
  <si>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</si>
  <si>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</si>
  <si>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</si>
  <si>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</si>
  <si>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</si>
  <si>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</si>
  <si>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</si>
  <si>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</si>
  <si>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</si>
  <si>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</si>
  <si>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</si>
  <si>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</si>
  <si>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</si>
  <si>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</si>
  <si>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</si>
  <si>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</si>
  <si>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</si>
  <si>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</si>
  <si>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</si>
  <si>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</si>
  <si>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</si>
  <si>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</si>
  <si>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</si>
  <si>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</si>
  <si>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</si>
  <si>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</si>
  <si>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</si>
  <si>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</si>
  <si>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</si>
  <si>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</si>
  <si>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</si>
  <si>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</si>
  <si>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</si>
  <si>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</si>
  <si>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</si>
  <si>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</si>
  <si>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</si>
  <si>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</si>
  <si>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</si>
  <si>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</si>
  <si>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</si>
  <si>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</si>
  <si>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</si>
  <si>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</si>
  <si>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</si>
  <si>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</si>
  <si>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</si>
  <si>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</si>
  <si>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</si>
  <si>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</si>
  <si>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</si>
  <si>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</si>
  <si>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</si>
  <si>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</si>
  <si>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</si>
  <si>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</si>
  <si>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</si>
  <si>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</si>
  <si>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</si>
  <si>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</si>
  <si>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</si>
  <si>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</si>
  <si>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</si>
  <si>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</si>
  <si>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</si>
  <si>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</si>
  <si>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</si>
  <si>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</si>
  <si>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</si>
  <si>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</si>
  <si>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</si>
  <si>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</si>
  <si>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</si>
  <si>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</si>
  <si>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</si>
  <si>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</si>
  <si>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</si>
  <si>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</si>
  <si>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</si>
  <si>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</si>
  <si>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</si>
  <si>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</si>
  <si>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</si>
  <si>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</si>
  <si>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</si>
  <si>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</si>
  <si>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</si>
  <si>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</si>
  <si>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</si>
  <si>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</si>
  <si>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</si>
  <si>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</si>
  <si>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</si>
  <si>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</si>
  <si>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</si>
  <si>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</si>
  <si>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</si>
  <si>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</si>
  <si>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</si>
  <si>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</si>
  <si>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</si>
  <si>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</si>
  <si>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</si>
  <si>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</si>
  <si>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</si>
  <si>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</si>
  <si>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</si>
  <si>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</si>
  <si>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</si>
  <si>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</si>
  <si>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</si>
  <si>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</si>
  <si>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</si>
  <si>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</si>
  <si>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</si>
  <si>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</si>
  <si>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</si>
  <si>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</si>
  <si>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</si>
  <si>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</si>
  <si>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</si>
  <si>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</si>
  <si>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</si>
  <si>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</si>
  <si>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</si>
  <si>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</si>
  <si>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</si>
  <si>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</si>
  <si>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</si>
  <si>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</si>
  <si>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</si>
  <si>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</si>
  <si>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</si>
  <si>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</si>
  <si>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</si>
  <si>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</si>
  <si>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</si>
  <si>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</si>
  <si>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</si>
  <si>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</si>
  <si>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</si>
  <si>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</si>
  <si>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</si>
  <si>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</si>
  <si>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</si>
  <si>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</si>
  <si>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</si>
  <si>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</si>
  <si>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</si>
  <si>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</si>
  <si>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</si>
  <si>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</si>
  <si>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</si>
  <si>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</si>
  <si>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</si>
  <si>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</si>
  <si>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</si>
  <si>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</si>
  <si>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</si>
  <si>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</si>
  <si>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</si>
  <si>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</si>
  <si>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</si>
  <si>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</si>
  <si>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</si>
  <si>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</si>
  <si>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</si>
  <si>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</si>
  <si>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</si>
  <si>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</si>
  <si>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</si>
  <si>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</si>
  <si>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</si>
  <si>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</si>
  <si>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</si>
  <si>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</si>
  <si>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</si>
  <si>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</si>
  <si>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</si>
  <si>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</si>
  <si>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</si>
  <si>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</si>
  <si>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</si>
  <si>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</si>
  <si>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</si>
  <si>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</si>
  <si>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</si>
  <si>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</si>
  <si>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</si>
  <si>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</si>
  <si>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</si>
  <si>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</si>
  <si>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</si>
  <si>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</si>
  <si>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</si>
  <si>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</si>
  <si>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</si>
  <si>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</si>
  <si>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</si>
  <si>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</si>
  <si>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</si>
  <si>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</si>
  <si>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</si>
  <si>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</si>
  <si>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</si>
  <si>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</si>
  <si>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</si>
  <si>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</si>
  <si>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</si>
  <si>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</si>
  <si>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</si>
  <si>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</si>
  <si>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</si>
  <si>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</si>
  <si>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</si>
  <si>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</si>
  <si>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</si>
  <si>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</si>
  <si>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</si>
  <si>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</si>
  <si>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</si>
  <si>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</si>
  <si>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</si>
  <si>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</si>
  <si>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</si>
  <si>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</si>
  <si>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</si>
  <si>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</si>
  <si>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</si>
  <si>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</si>
  <si>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</si>
  <si>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</si>
  <si>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</si>
  <si>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</si>
  <si>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</si>
  <si>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</si>
  <si>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</si>
  <si>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</si>
  <si>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</si>
  <si>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</si>
  <si>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</si>
  <si>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</si>
  <si>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</si>
  <si>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</si>
  <si>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</si>
  <si>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</si>
  <si>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</si>
  <si>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</si>
  <si>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</si>
  <si>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</si>
  <si>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</si>
  <si>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</si>
  <si>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</si>
  <si>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</si>
  <si>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</si>
  <si>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</si>
  <si>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</si>
  <si>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</si>
  <si>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</si>
  <si>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</si>
  <si>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</si>
  <si>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</si>
  <si>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</si>
  <si>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</si>
  <si>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</si>
  <si>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</si>
  <si>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</si>
  <si>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</si>
  <si>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</si>
  <si>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</si>
  <si>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</si>
  <si>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</si>
  <si>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</si>
  <si>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</si>
  <si>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</si>
  <si>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</si>
  <si>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</si>
  <si>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</si>
  <si>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</si>
  <si>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</si>
  <si>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</si>
  <si>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</si>
  <si>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</si>
  <si>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</si>
  <si>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</si>
  <si>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</si>
  <si>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</si>
  <si>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</si>
  <si>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</si>
  <si>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</si>
  <si>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</si>
  <si>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</si>
  <si>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</si>
  <si>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</si>
  <si>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</si>
  <si>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</si>
  <si>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</si>
  <si>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</si>
  <si>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</si>
  <si>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</si>
  <si>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</si>
  <si>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</si>
  <si>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</si>
  <si>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</si>
  <si>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</si>
  <si>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</si>
  <si>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</si>
  <si>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</si>
  <si>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</si>
  <si>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</si>
  <si>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</si>
  <si>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</si>
  <si>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</si>
  <si>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</si>
  <si>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</si>
  <si>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</si>
  <si>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</si>
  <si>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</si>
  <si>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</si>
  <si>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</si>
  <si>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</si>
  <si>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</si>
  <si>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</si>
  <si>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</si>
  <si>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</si>
  <si>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</si>
  <si>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</si>
  <si>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</si>
  <si>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</si>
  <si>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</si>
  <si>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</si>
  <si>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</si>
  <si>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</si>
  <si>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</si>
  <si>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</si>
  <si>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</si>
  <si>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</si>
  <si>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</si>
  <si>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</si>
  <si>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</si>
  <si>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</si>
  <si>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</si>
  <si>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</si>
  <si>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</si>
  <si>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</si>
  <si>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</si>
  <si>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</si>
  <si>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</si>
  <si>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</si>
  <si>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</si>
  <si>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</si>
  <si>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</si>
  <si>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</si>
  <si>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</si>
  <si>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</si>
  <si>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</si>
  <si>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</si>
  <si>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</si>
  <si>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</si>
  <si>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</si>
  <si>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</si>
  <si>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</si>
  <si>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</si>
  <si>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</si>
  <si>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</si>
  <si>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</si>
  <si>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</si>
  <si>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</si>
  <si>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</si>
  <si>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</si>
  <si>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</si>
  <si>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</si>
  <si>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</si>
  <si>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</si>
  <si>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</si>
  <si>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</si>
  <si>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</si>
  <si>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</si>
  <si>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</si>
  <si>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</si>
  <si>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</si>
  <si>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</si>
  <si>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</si>
  <si>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</si>
  <si>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</si>
  <si>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</si>
  <si>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</si>
  <si>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</si>
  <si>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</si>
  <si>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</si>
  <si>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</si>
  <si>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</si>
  <si>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</si>
  <si>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</si>
  <si>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</si>
  <si>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</si>
  <si>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</si>
  <si>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</si>
  <si>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</si>
  <si>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</si>
  <si>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</si>
  <si>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</si>
  <si>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</si>
  <si>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</si>
  <si>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</si>
  <si>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</si>
  <si>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</si>
  <si>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</si>
  <si>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</si>
  <si>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</si>
  <si>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</si>
  <si>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</si>
  <si>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</si>
  <si>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</si>
  <si>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</si>
  <si>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</si>
  <si>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</si>
  <si>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</si>
  <si>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</si>
  <si>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</si>
  <si>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</si>
  <si>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</si>
  <si>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</si>
  <si>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</si>
  <si>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</si>
  <si>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</si>
  <si>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</si>
  <si>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</si>
  <si>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</si>
  <si>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</si>
  <si>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</si>
  <si>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</si>
  <si>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</si>
  <si>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</si>
  <si>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</si>
  <si>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</si>
  <si>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</si>
  <si>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</si>
  <si>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</si>
  <si>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</si>
  <si>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</si>
  <si>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</si>
  <si>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</si>
  <si>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</si>
  <si>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</si>
  <si>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</si>
  <si>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</si>
  <si>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</si>
  <si>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</si>
  <si>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</si>
  <si>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</si>
  <si>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</si>
  <si>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</si>
  <si>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</si>
  <si>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</si>
  <si>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</si>
  <si>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</si>
  <si>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</si>
  <si>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</si>
  <si>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</si>
  <si>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</si>
  <si>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</si>
  <si>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</si>
  <si>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</si>
  <si>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</si>
  <si>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</si>
  <si>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</si>
  <si>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</si>
  <si>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</si>
  <si>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</si>
  <si>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</si>
  <si>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</si>
  <si>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</si>
  <si>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</si>
  <si>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</si>
  <si>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</si>
  <si>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</si>
  <si>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</si>
  <si>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</si>
  <si>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</si>
  <si>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</si>
  <si>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</si>
  <si>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</si>
  <si>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</si>
  <si>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</si>
  <si>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</si>
  <si>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</si>
  <si>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</si>
  <si>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</si>
  <si>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</si>
  <si>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</si>
  <si>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</si>
  <si>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</si>
  <si>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</si>
  <si>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</si>
  <si>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</si>
  <si>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</si>
  <si>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</si>
  <si>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</si>
  <si>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</si>
  <si>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</si>
  <si>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</si>
  <si>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</si>
  <si>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</si>
  <si>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</si>
  <si>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</si>
  <si>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</si>
  <si>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</si>
  <si>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</si>
  <si>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</si>
  <si>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</si>
  <si>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</si>
  <si>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</si>
  <si>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</si>
  <si>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</si>
  <si>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</si>
  <si>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</si>
  <si>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</si>
  <si>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</si>
  <si>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</si>
  <si>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</si>
  <si>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</si>
  <si>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</si>
  <si>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</si>
  <si>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</si>
  <si>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</si>
  <si>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</si>
  <si>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</si>
  <si>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</si>
  <si>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</si>
  <si>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</si>
  <si>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</si>
  <si>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</si>
  <si>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</si>
  <si>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</si>
  <si>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</si>
  <si>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</si>
  <si>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</si>
  <si>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</si>
  <si>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</si>
  <si>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</si>
  <si>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</si>
  <si>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</si>
  <si>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</si>
  <si>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</si>
  <si>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</si>
  <si>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</si>
  <si>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</si>
  <si>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</si>
  <si>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</si>
  <si>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</si>
  <si>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</si>
  <si>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</si>
  <si>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</si>
  <si>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</si>
  <si>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</si>
  <si>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</si>
  <si>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</si>
  <si>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</si>
  <si>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</si>
  <si>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</si>
  <si>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</si>
  <si>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</si>
  <si>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</si>
  <si>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</si>
  <si>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</si>
  <si>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</si>
  <si>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</si>
  <si>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</si>
  <si>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</si>
  <si>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</si>
  <si>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</si>
  <si>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</si>
  <si>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</si>
  <si>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</si>
  <si>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</si>
  <si>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</si>
  <si>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</si>
  <si>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</si>
  <si>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</si>
  <si>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</si>
  <si>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</si>
  <si>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</si>
  <si>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</si>
  <si>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</si>
  <si>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</si>
  <si>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</si>
  <si>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</si>
  <si>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</si>
  <si>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</si>
  <si>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</si>
  <si>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</si>
  <si>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</si>
  <si>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</si>
  <si>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</si>
  <si>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</si>
  <si>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</si>
  <si>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</si>
  <si>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</si>
  <si>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</si>
  <si>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</si>
  <si>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</si>
  <si>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</si>
  <si>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</si>
  <si>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</si>
  <si>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</si>
  <si>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</si>
  <si>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</si>
  <si>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</si>
  <si>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</si>
  <si>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</si>
  <si>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</si>
  <si>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</si>
  <si>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</si>
  <si>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</si>
  <si>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</si>
  <si>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</si>
  <si>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</si>
  <si>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</si>
  <si>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</si>
  <si>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</si>
  <si>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</si>
  <si>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</si>
  <si>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</si>
  <si>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</si>
  <si>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</si>
  <si>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</si>
  <si>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</si>
  <si>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</si>
  <si>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</si>
  <si>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</si>
  <si>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</si>
  <si>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</si>
  <si>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</si>
  <si>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</si>
  <si>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</si>
  <si>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</si>
  <si>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</si>
  <si>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</si>
  <si>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</si>
  <si>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</si>
  <si>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</si>
  <si>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</si>
  <si>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</si>
  <si>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</si>
  <si>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</si>
  <si>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</si>
  <si>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</si>
  <si>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</si>
  <si>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</si>
  <si>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</si>
  <si>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</si>
  <si>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</si>
  <si>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</si>
  <si>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</si>
  <si>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</si>
  <si>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</si>
  <si>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</si>
  <si>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</si>
  <si>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</si>
  <si>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</si>
  <si>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</si>
  <si>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</si>
  <si>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</si>
  <si>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</si>
  <si>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</si>
  <si>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</si>
  <si>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</si>
  <si>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</si>
  <si>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</si>
  <si>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</si>
  <si>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</si>
  <si>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</si>
  <si>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</si>
  <si>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</si>
  <si>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</si>
  <si>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</si>
  <si>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</si>
  <si>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</si>
  <si>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</si>
  <si>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</si>
  <si>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</si>
  <si>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</si>
  <si>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</si>
  <si>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</si>
  <si>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</si>
  <si>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</si>
  <si>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</si>
  <si>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</si>
  <si>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</si>
  <si>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</si>
  <si>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</si>
  <si>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</si>
  <si>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</si>
  <si>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</si>
  <si>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</si>
  <si>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</si>
  <si>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</si>
  <si>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</si>
  <si>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</si>
  <si>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</si>
  <si>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</si>
  <si>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</si>
  <si>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</si>
  <si>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</si>
  <si>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</si>
  <si>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</si>
  <si>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</si>
  <si>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</si>
  <si>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</si>
  <si>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</si>
  <si>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</si>
  <si>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</si>
  <si>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</si>
  <si>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</si>
  <si>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</si>
  <si>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</si>
  <si>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</si>
  <si>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</si>
  <si>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</si>
  <si>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</si>
  <si>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</si>
  <si>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</si>
  <si>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</si>
  <si>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</si>
  <si>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</si>
  <si>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</si>
  <si>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</si>
  <si>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</si>
  <si>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</si>
  <si>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</si>
  <si>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</si>
  <si>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</si>
  <si>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</si>
  <si>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</si>
  <si>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</si>
  <si>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</si>
  <si>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</si>
  <si>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</si>
  <si>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</si>
  <si>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</si>
  <si>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</si>
  <si>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</si>
  <si>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</si>
  <si>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</si>
  <si>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</si>
  <si>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</si>
  <si>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</si>
  <si>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</si>
  <si>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</si>
  <si>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</si>
  <si>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</si>
  <si>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</si>
  <si>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</si>
  <si>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</si>
  <si>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</si>
  <si>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</si>
  <si>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</si>
  <si>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</si>
  <si>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</si>
  <si>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</si>
  <si>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</si>
  <si>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</si>
  <si>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</si>
  <si>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</si>
  <si>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</si>
  <si>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</si>
  <si>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</si>
  <si>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</si>
  <si>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</si>
  <si>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</si>
  <si>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</si>
  <si>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</si>
  <si>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</si>
  <si>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</si>
  <si>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</si>
  <si>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</si>
  <si>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</si>
  <si>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</si>
  <si>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</si>
  <si>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</si>
  <si>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</si>
  <si>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</si>
  <si>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</si>
  <si>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</si>
  <si>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</si>
  <si>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</si>
  <si>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</si>
  <si>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</si>
  <si>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</si>
  <si>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</si>
  <si>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</si>
  <si>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</si>
  <si>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</si>
  <si>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</si>
  <si>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</si>
  <si>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</si>
  <si>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</si>
  <si>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</si>
  <si>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</si>
  <si>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</si>
  <si>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</si>
  <si>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</si>
  <si>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</si>
  <si>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</si>
  <si>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</si>
  <si>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</si>
  <si>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</si>
  <si>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</si>
  <si>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</si>
  <si>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</si>
  <si>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</si>
  <si>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</si>
  <si>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</si>
  <si>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</si>
  <si>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</si>
  <si>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</si>
  <si>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</si>
  <si>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</si>
  <si>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</si>
  <si>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</si>
  <si>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</si>
  <si>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</si>
  <si>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</si>
  <si>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</si>
  <si>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</si>
  <si>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</si>
  <si>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</si>
  <si>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</si>
  <si>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</si>
  <si>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</si>
  <si>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</si>
  <si>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</si>
  <si>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</si>
  <si>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</si>
  <si>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</si>
  <si>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</si>
  <si>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</si>
  <si>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</si>
  <si>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</si>
  <si>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</si>
  <si>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</si>
  <si>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</si>
  <si>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</si>
  <si>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</si>
  <si>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</si>
  <si>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</si>
  <si>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</si>
  <si>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</si>
  <si>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</si>
  <si>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</si>
  <si>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</si>
  <si>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</si>
  <si>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</si>
  <si>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</si>
  <si>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</si>
  <si>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</si>
  <si>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</si>
  <si>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</si>
  <si>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</si>
  <si>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</si>
  <si>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</si>
  <si>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</si>
  <si>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</si>
  <si>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</si>
  <si>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</si>
  <si>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</si>
  <si>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</si>
  <si>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</si>
  <si>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</si>
  <si>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</si>
  <si>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</si>
  <si>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</si>
  <si>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</si>
  <si>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</si>
  <si>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</si>
  <si>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</si>
  <si>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</si>
  <si>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</si>
  <si>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</si>
  <si>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</si>
  <si>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</si>
  <si>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</si>
  <si>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</si>
  <si>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</si>
  <si>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</si>
  <si>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</si>
  <si>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</si>
  <si>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</si>
  <si>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</si>
  <si>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</si>
  <si>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</si>
  <si>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</si>
  <si>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</si>
  <si>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</si>
  <si>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</si>
  <si>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</si>
  <si>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</si>
  <si>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</si>
  <si>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</si>
  <si>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</si>
  <si>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</si>
  <si>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</si>
  <si>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</si>
  <si>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</si>
  <si>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</si>
  <si>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</si>
  <si>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</si>
  <si>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</si>
  <si>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</si>
  <si>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</si>
  <si>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</si>
  <si>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</si>
  <si>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</si>
  <si>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</si>
  <si>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</si>
  <si>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</si>
  <si>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</si>
  <si>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</si>
  <si>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</si>
  <si>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</si>
  <si>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</si>
  <si>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</si>
  <si>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</si>
  <si>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</si>
  <si>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</si>
  <si>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</si>
  <si>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</si>
  <si>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</si>
  <si>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</si>
  <si>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</si>
  <si>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</si>
  <si>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</si>
  <si>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</si>
  <si>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</si>
  <si>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</si>
  <si>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</si>
  <si>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</si>
  <si>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</si>
  <si>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</si>
  <si>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</si>
  <si>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</si>
  <si>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</si>
  <si>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</si>
  <si>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</si>
  <si>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</si>
  <si>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</si>
  <si>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</si>
  <si>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</si>
  <si>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</si>
  <si>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</si>
  <si>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</si>
  <si>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</si>
  <si>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</si>
  <si>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</si>
  <si>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</si>
  <si>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</si>
  <si>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</si>
  <si>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</si>
  <si>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</si>
  <si>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</si>
  <si>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</si>
  <si>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</si>
  <si>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</si>
  <si>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</si>
  <si>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</si>
  <si>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</si>
  <si>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</si>
  <si>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</si>
  <si>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</si>
  <si>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</si>
  <si>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</si>
  <si>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</si>
  <si>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</si>
  <si>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</si>
  <si>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</si>
  <si>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</si>
  <si>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</si>
  <si>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</si>
  <si>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</si>
  <si>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</si>
  <si>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</si>
  <si>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</si>
  <si>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</si>
  <si>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</si>
  <si>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</si>
  <si>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</si>
  <si>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</si>
  <si>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</si>
  <si>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</si>
  <si>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</si>
  <si>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</si>
  <si>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</si>
  <si>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</si>
  <si>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</si>
  <si>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</si>
  <si>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</si>
  <si>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</si>
  <si>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</si>
  <si>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</si>
  <si>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</si>
  <si>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</si>
  <si>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</si>
  <si>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</si>
  <si>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</si>
  <si>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</si>
  <si>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</si>
  <si>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</si>
  <si>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</si>
  <si>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</si>
  <si>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</si>
  <si>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</si>
  <si>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</si>
  <si>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</si>
  <si>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</si>
  <si>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</si>
  <si>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</si>
  <si>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</si>
  <si>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</si>
  <si>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</si>
  <si>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</si>
  <si>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</si>
  <si>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</si>
  <si>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</si>
  <si>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</si>
  <si>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</si>
  <si>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</si>
  <si>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</si>
  <si>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</si>
  <si>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</si>
  <si>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</si>
  <si>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</si>
  <si>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</si>
  <si>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</si>
  <si>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</si>
  <si>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</si>
  <si>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</si>
  <si>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</si>
  <si>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</si>
  <si>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</si>
  <si>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</si>
  <si>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</si>
  <si>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</si>
  <si>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</si>
  <si>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</si>
  <si>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</si>
  <si>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</si>
  <si>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</si>
  <si>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</si>
  <si>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</si>
  <si>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</si>
  <si>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</si>
  <si>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</si>
  <si>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</si>
  <si>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</si>
  <si>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</si>
  <si>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</si>
  <si>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</si>
  <si>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</si>
  <si>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</si>
  <si>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</si>
  <si>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</si>
  <si>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</si>
  <si>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</si>
  <si>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</si>
  <si>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</si>
  <si>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</si>
  <si>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</si>
  <si>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</si>
  <si>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</si>
  <si>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</si>
  <si>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</si>
  <si>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</si>
  <si>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</si>
  <si>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</si>
  <si>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</si>
  <si>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</si>
  <si>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</si>
  <si>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</si>
  <si>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</si>
  <si>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</si>
  <si>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</si>
  <si>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</si>
  <si>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</si>
  <si>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</si>
  <si>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</si>
  <si>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</si>
  <si>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</si>
  <si>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</si>
  <si>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</si>
  <si>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</si>
  <si>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</si>
  <si>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</si>
  <si>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</si>
  <si>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</si>
  <si>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</si>
  <si>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</si>
  <si>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</si>
  <si>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</si>
  <si>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</si>
  <si>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</si>
  <si>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</si>
  <si>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</si>
  <si>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</si>
  <si>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</si>
  <si>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</si>
  <si>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</si>
  <si>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</si>
  <si>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</si>
  <si>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</si>
  <si>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</si>
  <si>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</si>
  <si>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</si>
  <si>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</si>
  <si>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</si>
  <si>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</si>
  <si>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</si>
  <si>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</si>
  <si>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</si>
  <si>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</si>
  <si>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</si>
  <si>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</si>
  <si>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</si>
  <si>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</si>
  <si>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</si>
  <si>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</si>
  <si>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</si>
  <si>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</si>
  <si>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</si>
  <si>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</si>
  <si>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</si>
  <si>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</si>
  <si>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</si>
  <si>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</si>
  <si>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</si>
  <si>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</si>
  <si>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</si>
  <si>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</si>
  <si>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</si>
  <si>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</si>
  <si>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</si>
  <si>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</si>
  <si>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</si>
  <si>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</si>
  <si>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</si>
  <si>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</si>
  <si>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</si>
  <si>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</si>
  <si>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</si>
  <si>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</si>
  <si>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</si>
  <si>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</si>
  <si>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</si>
  <si>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</si>
  <si>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</si>
  <si>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</si>
  <si>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</si>
  <si>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</si>
  <si>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</si>
  <si>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</si>
  <si>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</si>
  <si>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</si>
  <si>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</si>
  <si>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</si>
  <si>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</si>
  <si>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</si>
  <si>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</si>
  <si>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</si>
  <si>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</si>
  <si>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</si>
  <si>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</si>
  <si>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</si>
  <si>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</si>
  <si>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</si>
  <si>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</si>
  <si>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</si>
  <si>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</si>
  <si>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</si>
  <si>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</si>
  <si>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</si>
  <si>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</si>
  <si>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</si>
  <si>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</si>
  <si>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</si>
  <si>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</si>
  <si>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</si>
  <si>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</si>
  <si>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</si>
  <si>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</si>
  <si>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</si>
  <si>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</si>
  <si>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</si>
  <si>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</si>
  <si>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</si>
  <si>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</si>
  <si>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</si>
  <si>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</si>
  <si>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</si>
  <si>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</si>
  <si>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</si>
  <si>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</si>
  <si>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</si>
  <si>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</si>
  <si>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</si>
  <si>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</si>
  <si>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</si>
  <si>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</si>
  <si>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</si>
  <si>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</si>
  <si>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</si>
  <si>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</si>
  <si>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</si>
  <si>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</si>
  <si>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</si>
  <si>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</si>
  <si>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</si>
  <si>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</si>
  <si>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</si>
  <si>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</si>
  <si>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</si>
  <si>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</si>
  <si>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</si>
  <si>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</si>
  <si>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</si>
  <si>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</si>
  <si>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</si>
  <si>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</si>
  <si>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</si>
  <si>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</si>
  <si>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</si>
  <si>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</si>
  <si>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</si>
  <si>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</si>
  <si>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</si>
  <si>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</si>
  <si>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</si>
  <si>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</si>
  <si>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</si>
  <si>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</si>
  <si>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</si>
  <si>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</si>
  <si>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</si>
  <si>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</si>
  <si>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</si>
  <si>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</si>
  <si>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</si>
  <si>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</si>
  <si>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</si>
  <si>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</si>
  <si>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</si>
  <si>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</si>
  <si>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</si>
  <si>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</si>
  <si>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</si>
  <si>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</si>
  <si>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</si>
  <si>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</si>
  <si>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</si>
  <si>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</si>
  <si>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</si>
  <si>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</si>
  <si>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</si>
  <si>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</si>
  <si>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</si>
  <si>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</si>
  <si>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</si>
  <si>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</si>
  <si>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</si>
  <si>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</si>
  <si>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</si>
  <si>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</si>
  <si>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</si>
  <si>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</si>
  <si>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</si>
  <si>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</si>
  <si>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</si>
  <si>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</si>
  <si>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</si>
  <si>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</si>
  <si>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</si>
  <si>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</si>
  <si>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</si>
  <si>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</si>
  <si>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</si>
  <si>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</si>
  <si>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</si>
  <si>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</si>
  <si>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</si>
  <si>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</si>
  <si>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</si>
  <si>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</si>
  <si>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</si>
  <si>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</si>
  <si>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</si>
  <si>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</si>
  <si>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</si>
  <si>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</si>
  <si>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</si>
  <si>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</si>
  <si>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</si>
  <si>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</si>
  <si>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</si>
  <si>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</si>
  <si>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</si>
  <si>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</si>
  <si>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</si>
  <si>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</si>
  <si>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</si>
  <si>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</si>
  <si>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</si>
  <si>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</si>
  <si>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</si>
  <si>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</si>
  <si>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</si>
  <si>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</si>
  <si>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</si>
  <si>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</si>
  <si>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</si>
  <si>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</si>
  <si>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</si>
  <si>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</si>
  <si>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</si>
  <si>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</si>
  <si>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</si>
  <si>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</si>
  <si>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</si>
  <si>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</si>
  <si>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</si>
  <si>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</si>
  <si>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</si>
  <si>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</si>
  <si>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</si>
  <si>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</si>
  <si>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</si>
  <si>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</si>
  <si>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</si>
  <si>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</si>
  <si>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</si>
  <si>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</si>
  <si>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</si>
  <si>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</si>
  <si>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</si>
  <si>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</si>
  <si>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</si>
  <si>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</si>
  <si>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</si>
  <si>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</si>
  <si>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</si>
  <si>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</si>
  <si>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</si>
  <si>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</si>
  <si>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</si>
  <si>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</si>
  <si>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</si>
  <si>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</si>
  <si>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</si>
  <si>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</si>
  <si>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</si>
  <si>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</si>
  <si>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</si>
  <si>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</si>
  <si>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</si>
  <si>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</si>
  <si>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</si>
  <si>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</si>
  <si>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</si>
  <si>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</si>
  <si>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</si>
  <si>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</si>
  <si>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</si>
  <si>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</si>
  <si>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</si>
  <si>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</si>
  <si>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</si>
  <si>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</si>
  <si>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</si>
  <si>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</si>
  <si>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</si>
  <si>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</si>
  <si>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</si>
  <si>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</si>
  <si>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</si>
  <si>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</si>
  <si>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</si>
  <si>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</si>
  <si>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</si>
  <si>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</si>
  <si>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</si>
  <si>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</si>
  <si>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</si>
  <si>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</si>
  <si>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</si>
  <si>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</si>
  <si>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</si>
  <si>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</si>
  <si>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</si>
  <si>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</si>
  <si>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</si>
  <si>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</si>
  <si>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</si>
  <si>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</si>
  <si>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</si>
  <si>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</si>
  <si>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</si>
  <si>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</si>
  <si>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</si>
  <si>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</si>
  <si>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</si>
  <si>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</si>
  <si>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</si>
  <si>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</si>
  <si>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</si>
  <si>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</si>
  <si>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</si>
  <si>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</si>
  <si>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</si>
  <si>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</si>
  <si>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</si>
  <si>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</si>
  <si>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</si>
  <si>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</si>
  <si>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</si>
  <si>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</si>
  <si>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</si>
  <si>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</si>
  <si>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</si>
  <si>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</si>
  <si>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</si>
  <si>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</si>
  <si>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</si>
  <si>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</si>
  <si>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</si>
  <si>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</si>
  <si>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</si>
  <si>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</si>
  <si>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</si>
  <si>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</si>
  <si>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</si>
  <si>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</si>
  <si>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</si>
  <si>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</si>
  <si>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</si>
  <si>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</si>
  <si>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</si>
  <si>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</si>
  <si>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</si>
  <si>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</si>
  <si>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</si>
  <si>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</si>
  <si>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</si>
  <si>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</si>
  <si>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</si>
  <si>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</si>
  <si>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</si>
  <si>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</si>
  <si>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</si>
  <si>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</si>
  <si>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</si>
  <si>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</si>
  <si>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</si>
  <si>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</si>
  <si>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</si>
  <si>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</si>
  <si>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</si>
  <si>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</si>
  <si>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</si>
  <si>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</si>
  <si>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</si>
  <si>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</si>
  <si>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</si>
  <si>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</si>
  <si>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</si>
  <si>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</si>
  <si>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</si>
  <si>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</si>
  <si>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</si>
  <si>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</si>
  <si>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</si>
  <si>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</si>
  <si>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</si>
  <si>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</si>
  <si>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</si>
  <si>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</si>
  <si>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</si>
  <si>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</si>
  <si>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</si>
  <si>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</si>
  <si>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</si>
  <si>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</si>
  <si>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</si>
  <si>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</si>
  <si>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</si>
  <si>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</si>
  <si>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</si>
  <si>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</si>
  <si>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</si>
  <si>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</si>
  <si>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</si>
  <si>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</si>
  <si>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</si>
  <si>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</si>
  <si>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</si>
  <si>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</si>
  <si>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</si>
  <si>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</si>
  <si>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</si>
  <si>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</si>
  <si>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</si>
  <si>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</si>
  <si>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</si>
  <si>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</si>
  <si>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</si>
  <si>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</si>
  <si>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</si>
  <si>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</si>
  <si>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</si>
  <si>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</si>
  <si>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</si>
  <si>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</si>
  <si>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</si>
  <si>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</si>
  <si>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</si>
  <si>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</si>
  <si>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</si>
  <si>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</si>
  <si>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</si>
  <si>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</si>
  <si>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</si>
  <si>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</si>
  <si>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</si>
  <si>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</si>
  <si>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</si>
  <si>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</si>
  <si>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</si>
  <si>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</si>
  <si>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</si>
  <si>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</si>
  <si>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</si>
  <si>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</si>
  <si>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</si>
  <si>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</si>
  <si>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</si>
  <si>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</si>
  <si>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</si>
  <si>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</si>
  <si>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</si>
  <si>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</si>
  <si>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</si>
  <si>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</si>
  <si>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</si>
  <si>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</si>
  <si>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</si>
  <si>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</si>
  <si>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</si>
  <si>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</si>
  <si>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</si>
  <si>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</si>
  <si>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</si>
  <si>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</si>
  <si>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</si>
  <si>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</si>
  <si>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</si>
  <si>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</si>
  <si>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</si>
  <si>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</si>
  <si>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</si>
  <si>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</si>
  <si>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</si>
  <si>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</si>
  <si>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</si>
  <si>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</si>
  <si>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</si>
  <si>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</si>
  <si>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</si>
  <si>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</si>
  <si>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</si>
  <si>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</si>
  <si>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</si>
  <si>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</si>
  <si>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</si>
  <si>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</si>
  <si>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</si>
  <si>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</si>
  <si>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</si>
  <si>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</si>
  <si>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</si>
  <si>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</si>
  <si>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</si>
  <si>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</si>
  <si>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</si>
  <si>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</si>
  <si>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</si>
  <si>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</si>
  <si>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</si>
  <si>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</si>
  <si>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</si>
  <si>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</si>
  <si>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</si>
  <si>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</si>
  <si>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</si>
  <si>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</si>
  <si>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</si>
  <si>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</si>
  <si>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</si>
  <si>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</si>
  <si>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</si>
  <si>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</si>
  <si>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</si>
  <si>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</si>
  <si>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</si>
  <si>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</si>
  <si>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</si>
  <si>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</si>
  <si>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</si>
  <si>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</si>
  <si>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</si>
  <si>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</si>
  <si>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</si>
  <si>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</si>
  <si>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</si>
  <si>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</si>
  <si>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</si>
  <si>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</si>
  <si>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</si>
  <si>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</si>
  <si>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</si>
  <si>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</si>
  <si>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</si>
  <si>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</si>
  <si>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</si>
  <si>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</si>
  <si>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</si>
  <si>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</si>
  <si>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</si>
  <si>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</si>
  <si>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</si>
  <si>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</si>
  <si>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</si>
  <si>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</si>
  <si>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</si>
  <si>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</si>
  <si>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</si>
  <si>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</si>
  <si>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</si>
  <si>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</si>
  <si>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</si>
  <si>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</si>
  <si>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</si>
  <si>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</si>
  <si>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</si>
  <si>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</si>
  <si>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</si>
  <si>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</si>
  <si>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</si>
  <si>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</si>
  <si>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</si>
  <si>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</si>
  <si>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</si>
  <si>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</si>
  <si>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</si>
  <si>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</si>
  <si>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</si>
  <si>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</si>
  <si>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</si>
  <si>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</si>
  <si>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</si>
  <si>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</si>
  <si>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</si>
  <si>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</si>
  <si>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</si>
  <si>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</si>
  <si>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</si>
  <si>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</si>
  <si>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</si>
  <si>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</si>
  <si>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</si>
  <si>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</si>
  <si>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</si>
  <si>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</si>
  <si>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</si>
  <si>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</si>
  <si>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</si>
  <si>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</si>
  <si>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</si>
  <si>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</si>
  <si>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</si>
  <si>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</si>
  <si>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</si>
  <si>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</si>
  <si>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</si>
  <si>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</si>
  <si>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</si>
  <si>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</si>
  <si>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</si>
  <si>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</si>
  <si>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</si>
  <si>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</si>
  <si>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</si>
  <si>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</si>
  <si>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</si>
  <si>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</si>
  <si>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</si>
  <si>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</si>
  <si>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</si>
  <si>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</si>
  <si>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</si>
  <si>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</si>
  <si>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</si>
  <si>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</si>
  <si>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</si>
  <si>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</si>
  <si>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</si>
  <si>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</si>
  <si>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</si>
  <si>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</si>
  <si>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</si>
  <si>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</si>
  <si>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</si>
  <si>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</si>
  <si>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</si>
  <si>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</si>
  <si>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</si>
  <si>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</si>
  <si>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</si>
  <si>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</si>
  <si>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</si>
  <si>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</si>
  <si>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</si>
  <si>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</si>
  <si>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</si>
  <si>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</si>
  <si>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</si>
  <si>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</si>
  <si>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</si>
  <si>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</si>
  <si>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</si>
  <si>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</si>
  <si>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</si>
  <si>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</si>
  <si>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</si>
  <si>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</si>
  <si>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</si>
  <si>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</si>
  <si>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</si>
  <si>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</si>
  <si>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</si>
  <si>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</si>
  <si>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</si>
  <si>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</si>
  <si>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</si>
  <si>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</si>
  <si>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</si>
  <si>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</si>
  <si>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</si>
  <si>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</si>
  <si>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</si>
  <si>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</si>
  <si>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</si>
  <si>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</si>
  <si>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</si>
  <si>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</si>
  <si>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</si>
  <si>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</si>
  <si>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</si>
  <si>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</si>
  <si>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</si>
  <si>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</si>
  <si>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</si>
  <si>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</si>
  <si>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</si>
  <si>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</si>
  <si>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</si>
  <si>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</si>
  <si>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</si>
  <si>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</si>
  <si>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</si>
  <si>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</si>
  <si>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</si>
  <si>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</si>
  <si>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</si>
  <si>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</si>
  <si>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</si>
  <si>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</si>
  <si>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</si>
  <si>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</si>
  <si>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</si>
  <si>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</si>
  <si>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</si>
  <si>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</si>
  <si>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</si>
  <si>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</si>
  <si>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</si>
  <si>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</si>
  <si>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</si>
  <si>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</si>
  <si>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</si>
  <si>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</si>
  <si>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</si>
  <si>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</si>
  <si>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</si>
  <si>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</si>
  <si>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</si>
  <si>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</si>
  <si>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</si>
  <si>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</si>
  <si>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</si>
  <si>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</si>
  <si>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</si>
  <si>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</si>
  <si>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</si>
  <si>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</si>
  <si>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</si>
  <si>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</si>
  <si>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</si>
  <si>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</si>
  <si>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</si>
  <si>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</si>
  <si>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</si>
  <si>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</si>
  <si>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</si>
  <si>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</si>
  <si>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</si>
  <si>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</si>
  <si>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</si>
  <si>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</si>
  <si>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</si>
  <si>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</si>
  <si>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</si>
  <si>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</si>
  <si>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</si>
  <si>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</si>
  <si>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</si>
  <si>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</si>
  <si>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</si>
  <si>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</si>
  <si>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</si>
  <si>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</si>
  <si>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</si>
  <si>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</si>
  <si>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</si>
  <si>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</si>
  <si>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</si>
  <si>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</si>
  <si>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</si>
  <si>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</si>
  <si>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</si>
  <si>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</si>
  <si>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</si>
  <si>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</si>
  <si>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</si>
  <si>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</si>
  <si>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</si>
  <si>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</si>
  <si>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</si>
  <si>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</si>
  <si>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</si>
  <si>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</si>
  <si>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</si>
  <si>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</si>
  <si>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</si>
  <si>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</si>
  <si>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</si>
  <si>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</si>
  <si>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</si>
  <si>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</si>
  <si>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</si>
  <si>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</si>
  <si>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</si>
  <si>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</si>
  <si>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</si>
  <si>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</si>
  <si>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</si>
  <si>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</si>
  <si>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</si>
  <si>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</si>
  <si>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</si>
  <si>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</si>
  <si>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</si>
  <si>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</si>
  <si>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</si>
  <si>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</si>
  <si>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</si>
  <si>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</si>
  <si>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</si>
  <si>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</si>
  <si>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</si>
  <si>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</si>
  <si>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</si>
  <si>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</si>
  <si>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</si>
  <si>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</si>
  <si>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</si>
  <si>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</si>
  <si>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</si>
  <si>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</si>
  <si>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</si>
  <si>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</si>
  <si>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</si>
  <si>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</si>
  <si>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</si>
  <si>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</si>
  <si>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</si>
  <si>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</si>
  <si>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</si>
  <si>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</si>
  <si>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</si>
  <si>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</si>
  <si>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</si>
  <si>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</si>
  <si>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</si>
  <si>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</si>
  <si>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</si>
  <si>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</si>
  <si>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</si>
  <si>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</si>
  <si>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</si>
  <si>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</si>
  <si>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</si>
  <si>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</si>
  <si>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</si>
  <si>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</si>
  <si>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</si>
  <si>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</si>
  <si>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</si>
  <si>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</si>
  <si>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</si>
  <si>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</si>
  <si>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</si>
  <si>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</si>
  <si>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</si>
  <si>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</si>
  <si>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</si>
  <si>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</si>
  <si>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</si>
  <si>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</si>
  <si>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</si>
  <si>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</si>
  <si>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</si>
  <si>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</si>
  <si>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</si>
  <si>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</si>
  <si>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</si>
  <si>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</si>
  <si>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</si>
  <si>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</si>
  <si>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</si>
  <si>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</si>
  <si>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</si>
  <si>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</si>
  <si>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</si>
  <si>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</si>
  <si>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</si>
  <si>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</si>
  <si>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</si>
  <si>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</si>
  <si>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</si>
  <si>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</si>
  <si>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</si>
  <si>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</si>
  <si>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</si>
  <si>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</si>
  <si>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</si>
  <si>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</si>
  <si>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</si>
  <si>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</si>
  <si>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</si>
  <si>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</si>
  <si>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</si>
  <si>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</si>
  <si>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</si>
  <si>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</si>
  <si>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</si>
  <si>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</si>
  <si>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</si>
  <si>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</si>
  <si>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</si>
  <si>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</si>
  <si>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</si>
  <si>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</si>
  <si>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</si>
  <si>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</si>
  <si>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</si>
  <si>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</si>
  <si>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</si>
  <si>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</si>
  <si>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</si>
  <si>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</si>
  <si>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</si>
  <si>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</si>
  <si>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</si>
  <si>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</si>
  <si>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</si>
  <si>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</si>
  <si>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</si>
  <si>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</si>
  <si>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</si>
  <si>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</si>
  <si>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</si>
  <si>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</si>
  <si>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</si>
  <si>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</si>
  <si>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</si>
  <si>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</si>
  <si>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</si>
  <si>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</si>
  <si>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</si>
  <si>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</si>
  <si>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</si>
  <si>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</si>
  <si>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</si>
  <si>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</si>
  <si>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</si>
  <si>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</si>
  <si>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</si>
  <si>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</si>
  <si>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</si>
  <si>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</si>
  <si>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</si>
  <si>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</si>
  <si>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</si>
  <si>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</si>
  <si>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</si>
  <si>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</si>
  <si>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</si>
  <si>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</si>
  <si>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</si>
  <si>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</si>
  <si>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</si>
  <si>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</si>
  <si>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</si>
  <si>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</si>
  <si>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</si>
  <si>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</si>
  <si>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</si>
  <si>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</si>
  <si>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</si>
  <si>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</si>
  <si>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</si>
  <si>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</si>
  <si>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</si>
  <si>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</si>
  <si>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</si>
  <si>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</si>
  <si>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</si>
  <si>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</si>
  <si>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</si>
  <si>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</si>
  <si>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</si>
  <si>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</si>
  <si>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</si>
  <si>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</si>
  <si>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</si>
  <si>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</si>
  <si>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</si>
  <si>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</si>
  <si>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</si>
  <si>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</si>
  <si>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</si>
  <si>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</si>
  <si>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</si>
  <si>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</si>
  <si>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</si>
  <si>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</si>
  <si>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</si>
  <si>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</si>
  <si>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</si>
  <si>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</si>
  <si>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</si>
  <si>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</si>
  <si>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</si>
  <si>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</si>
  <si>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</si>
  <si>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</si>
  <si>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</si>
  <si>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</si>
  <si>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</si>
  <si>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</si>
  <si>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</si>
  <si>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</si>
  <si>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</si>
  <si>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</si>
  <si>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</si>
  <si>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</si>
  <si>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</si>
  <si>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</si>
  <si>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</si>
  <si>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</si>
  <si>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</si>
  <si>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</si>
  <si>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</si>
  <si>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</si>
  <si>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</si>
  <si>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</si>
  <si>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</si>
  <si>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</si>
  <si>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</si>
  <si>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</si>
  <si>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</si>
  <si>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</si>
  <si>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</si>
  <si>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</si>
  <si>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</si>
  <si>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</si>
  <si>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</si>
  <si>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</si>
  <si>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</si>
  <si>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</si>
  <si>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</si>
  <si>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</si>
  <si>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</si>
  <si>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</si>
  <si>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</si>
  <si>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</si>
  <si>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</si>
  <si>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</si>
  <si>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</si>
  <si>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</si>
  <si>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</si>
  <si>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</si>
  <si>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</si>
  <si>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</si>
  <si>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</si>
  <si>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</si>
  <si>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</si>
  <si>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</si>
  <si>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</si>
  <si>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</si>
  <si>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</si>
  <si>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</si>
  <si>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</si>
  <si>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</si>
  <si>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</si>
  <si>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</si>
  <si>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</si>
  <si>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</si>
  <si>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</si>
  <si>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</si>
  <si>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</si>
  <si>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</si>
  <si>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</si>
  <si>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</si>
  <si>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</si>
  <si>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</si>
  <si>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</si>
  <si>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</si>
  <si>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</si>
  <si>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</si>
  <si>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</si>
  <si>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</si>
  <si>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</si>
  <si>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</si>
  <si>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</si>
  <si>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</si>
  <si>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</si>
  <si>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</si>
  <si>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</si>
  <si>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</si>
  <si>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</si>
  <si>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</si>
  <si>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</si>
  <si>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</si>
  <si>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</si>
  <si>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</si>
  <si>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</si>
  <si>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</si>
  <si>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</si>
  <si>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</si>
  <si>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</si>
  <si>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</si>
  <si>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</si>
  <si>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</si>
  <si>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</si>
  <si>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</si>
  <si>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</si>
  <si>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</si>
  <si>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</si>
  <si>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</si>
  <si>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</si>
  <si>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</si>
  <si>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</si>
  <si>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</si>
  <si>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</si>
  <si>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</si>
  <si>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</si>
  <si>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</si>
  <si>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</si>
  <si>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</si>
  <si>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</si>
  <si>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</si>
  <si>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</si>
  <si>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</si>
  <si>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</si>
  <si>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</si>
  <si>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</si>
  <si>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</si>
  <si>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</si>
  <si>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</si>
  <si>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</si>
  <si>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</si>
  <si>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</si>
  <si>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</si>
  <si>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</si>
  <si>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</si>
  <si>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</si>
  <si>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</si>
  <si>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</si>
  <si>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</si>
  <si>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</si>
  <si>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</si>
  <si>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</si>
  <si>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</si>
  <si>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</si>
  <si>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</si>
  <si>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</si>
  <si>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</si>
  <si>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</si>
  <si>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</si>
  <si>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</si>
  <si>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</si>
  <si>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</si>
  <si>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</si>
  <si>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</si>
  <si>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</si>
  <si>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</si>
  <si>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</si>
  <si>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</si>
  <si>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</si>
  <si>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</si>
  <si>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</si>
  <si>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</si>
  <si>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</si>
  <si>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</si>
  <si>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</si>
  <si>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</si>
  <si>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</si>
  <si>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</si>
  <si>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</si>
  <si>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</si>
  <si>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</si>
  <si>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</si>
  <si>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</si>
  <si>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</si>
  <si>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</si>
  <si>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</si>
  <si>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</si>
  <si>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</si>
  <si>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</si>
  <si>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</si>
  <si>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</si>
  <si>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</si>
  <si>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</si>
  <si>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</si>
  <si>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</si>
  <si>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</si>
  <si>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</si>
  <si>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</si>
  <si>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</si>
  <si>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</si>
  <si>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</si>
  <si>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</si>
  <si>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</si>
  <si>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</si>
  <si>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</si>
  <si>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</si>
  <si>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</si>
  <si>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</si>
  <si>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</si>
  <si>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</si>
  <si>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</si>
  <si>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</si>
  <si>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</si>
  <si>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</si>
  <si>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</si>
  <si>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</si>
  <si>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</si>
  <si>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</si>
  <si>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</si>
  <si>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</si>
  <si>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</si>
  <si>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</si>
  <si>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</si>
  <si>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</si>
  <si>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</si>
  <si>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</si>
  <si>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</si>
  <si>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</si>
  <si>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</si>
  <si>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</si>
  <si>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</si>
  <si>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</si>
  <si>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</si>
  <si>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</si>
  <si>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</si>
  <si>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</si>
  <si>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</si>
  <si>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</si>
  <si>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</si>
  <si>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</si>
  <si>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</si>
  <si>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</si>
  <si>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</si>
  <si>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</si>
  <si>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</si>
  <si>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</si>
  <si>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</si>
  <si>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</si>
  <si>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</si>
  <si>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</si>
  <si>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</si>
  <si>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</si>
  <si>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</si>
  <si>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</si>
  <si>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</si>
  <si>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</si>
  <si>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</si>
  <si>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</si>
  <si>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</si>
  <si>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</si>
  <si>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</si>
  <si>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</si>
  <si>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</si>
  <si>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</si>
  <si>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</si>
  <si>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</si>
  <si>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</si>
  <si>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</si>
  <si>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</si>
  <si>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</si>
  <si>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</si>
  <si>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</si>
  <si>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</si>
  <si>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</si>
  <si>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</si>
  <si>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</si>
  <si>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</si>
  <si>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</si>
  <si>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</si>
  <si>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</si>
  <si>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</si>
  <si>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</si>
  <si>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</si>
  <si>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</si>
  <si>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</si>
  <si>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</si>
  <si>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</si>
  <si>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</si>
  <si>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</si>
  <si>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</si>
  <si>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</si>
  <si>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</si>
  <si>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</si>
  <si>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</si>
  <si>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</si>
  <si>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</si>
  <si>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</si>
  <si>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</si>
  <si>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</si>
  <si>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</si>
  <si>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</si>
  <si>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</si>
  <si>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</si>
  <si>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</si>
  <si>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</si>
  <si>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</si>
  <si>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</si>
  <si>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</si>
  <si>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</si>
  <si>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</si>
  <si>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</si>
  <si>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</si>
  <si>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</si>
  <si>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</si>
  <si>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</si>
  <si>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</si>
  <si>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</si>
  <si>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</si>
  <si>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</si>
  <si>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</si>
  <si>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</si>
  <si>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</si>
  <si>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</si>
  <si>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</si>
  <si>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</si>
  <si>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</si>
  <si>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</si>
  <si>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</si>
  <si>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</si>
  <si>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</si>
  <si>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</si>
  <si>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</si>
  <si>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</si>
  <si>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</si>
  <si>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</si>
  <si>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</si>
  <si>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</si>
  <si>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</si>
  <si>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</si>
  <si>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</si>
  <si>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</si>
  <si>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</si>
  <si>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</si>
  <si>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</si>
  <si>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</si>
  <si>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</si>
  <si>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</si>
  <si>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</si>
  <si>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</si>
  <si>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</si>
  <si>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</si>
  <si>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</si>
  <si>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</si>
  <si>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</si>
  <si>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</si>
  <si>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</si>
  <si>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</si>
  <si>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</si>
  <si>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</si>
  <si>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</si>
  <si>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</si>
  <si>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</si>
  <si>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</si>
  <si>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</si>
  <si>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</si>
  <si>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</si>
  <si>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</si>
  <si>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</si>
  <si>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</si>
  <si>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</si>
  <si>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</si>
  <si>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</si>
  <si>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</si>
  <si>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</si>
  <si>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</si>
  <si>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</si>
  <si>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</si>
  <si>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</si>
  <si>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</si>
  <si>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</si>
  <si>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</si>
  <si>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</si>
  <si>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</si>
  <si>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</si>
  <si>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</si>
  <si>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</si>
  <si>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</si>
  <si>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</si>
  <si>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</si>
  <si>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</si>
  <si>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</si>
  <si>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</si>
  <si>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</si>
  <si>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</si>
  <si>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</si>
  <si>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</si>
  <si>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</si>
  <si>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</si>
  <si>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</si>
  <si>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</si>
  <si>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</si>
  <si>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</si>
  <si>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</si>
  <si>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</si>
  <si>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</si>
  <si>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</si>
  <si>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</si>
  <si>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</si>
  <si>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</si>
  <si>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</si>
  <si>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</si>
  <si>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</si>
  <si>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</si>
  <si>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</si>
  <si>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</si>
  <si>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</si>
  <si>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</si>
  <si>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</si>
  <si>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</si>
  <si>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</si>
  <si>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</si>
  <si>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</si>
  <si>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</si>
  <si>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</si>
  <si>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</si>
  <si>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</si>
  <si>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</si>
  <si>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</si>
  <si>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</si>
  <si>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</si>
  <si>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</si>
  <si>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</si>
  <si>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</si>
  <si>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</si>
  <si>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</si>
  <si>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</si>
  <si>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</si>
  <si>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</si>
  <si>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</si>
  <si>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</si>
  <si>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</si>
  <si>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</si>
  <si>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</si>
  <si>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</si>
  <si>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</si>
  <si>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</si>
  <si>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</si>
  <si>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</si>
  <si>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</si>
  <si>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</si>
  <si>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</si>
  <si>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</si>
  <si>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</si>
  <si>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</si>
  <si>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</si>
  <si>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</si>
  <si>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</si>
  <si>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</si>
  <si>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</si>
  <si>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</si>
  <si>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</si>
  <si>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</si>
  <si>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</si>
  <si>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</si>
  <si>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</si>
  <si>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</si>
  <si>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</si>
  <si>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</si>
  <si>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</si>
  <si>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</si>
  <si>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</si>
  <si>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</si>
  <si>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</si>
  <si>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</si>
  <si>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</si>
  <si>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</si>
  <si>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</si>
  <si>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</si>
  <si>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</si>
  <si>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</si>
  <si>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</si>
  <si>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</si>
  <si>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</si>
  <si>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</si>
  <si>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</si>
  <si>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</si>
  <si>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</si>
  <si>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</si>
  <si>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</si>
  <si>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</si>
  <si>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</si>
  <si>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</si>
  <si>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</si>
  <si>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</si>
  <si>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</si>
  <si>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</si>
  <si>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</si>
  <si>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</si>
  <si>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</si>
  <si>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</si>
  <si>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</si>
  <si>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</si>
  <si>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</si>
  <si>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</si>
  <si>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</si>
  <si>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</si>
  <si>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</si>
  <si>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</si>
  <si>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</si>
  <si>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</si>
  <si>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</si>
  <si>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</si>
  <si>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</si>
  <si>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</si>
  <si>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</si>
  <si>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</si>
  <si>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</si>
  <si>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</si>
  <si>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</si>
  <si>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</si>
  <si>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</si>
  <si>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</si>
  <si>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</si>
  <si>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</si>
  <si>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</si>
  <si>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</si>
  <si>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</si>
  <si>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</si>
  <si>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</si>
  <si>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</si>
  <si>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</si>
  <si>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</si>
  <si>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</si>
  <si>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</si>
  <si>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</si>
  <si>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</si>
  <si>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</si>
  <si>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</si>
  <si>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</si>
  <si>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</si>
  <si>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</si>
  <si>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</si>
  <si>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</si>
  <si>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</si>
  <si>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</si>
  <si>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</si>
  <si>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</si>
  <si>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</si>
  <si>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</si>
  <si>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</si>
  <si>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</si>
  <si>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</si>
  <si>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</si>
  <si>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</si>
  <si>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</si>
  <si>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</si>
  <si>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</si>
  <si>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</si>
  <si>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</si>
  <si>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</si>
  <si>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</si>
  <si>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</si>
  <si>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</si>
  <si>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</si>
  <si>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</si>
  <si>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</si>
  <si>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</si>
  <si>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</si>
  <si>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</si>
  <si>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</si>
  <si>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</si>
  <si>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</si>
  <si>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</si>
  <si>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</si>
  <si>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</si>
  <si>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</si>
  <si>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</si>
  <si>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</si>
  <si>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</si>
  <si>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</si>
  <si>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</si>
  <si>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</si>
  <si>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</si>
  <si>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</si>
  <si>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</si>
  <si>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</si>
  <si>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</si>
  <si>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</si>
  <si>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</si>
  <si>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</si>
  <si>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</si>
  <si>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</si>
  <si>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</si>
  <si>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</si>
  <si>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</si>
  <si>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</si>
  <si>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</si>
  <si>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</si>
  <si>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</si>
  <si>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</si>
  <si>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</si>
  <si>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</si>
  <si>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</si>
  <si>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</si>
  <si>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</si>
  <si>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</si>
  <si>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</si>
  <si>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</si>
  <si>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</si>
  <si>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</si>
  <si>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</si>
  <si>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</si>
  <si>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</si>
  <si>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</si>
  <si>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</si>
  <si>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</si>
  <si>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</si>
  <si>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</si>
  <si>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</si>
  <si>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</si>
  <si>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</si>
  <si>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</si>
  <si>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</si>
  <si>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</si>
  <si>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</si>
  <si>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</si>
  <si>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</si>
  <si>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</si>
  <si>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</si>
  <si>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</si>
  <si>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</si>
  <si>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</si>
  <si>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</si>
  <si>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</si>
  <si>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</si>
  <si>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</si>
  <si>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</si>
  <si>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</si>
  <si>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</si>
  <si>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</si>
  <si>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</si>
  <si>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</si>
  <si>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</si>
  <si>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</si>
  <si>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</si>
  <si>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</si>
  <si>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</si>
  <si>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</si>
  <si>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</si>
  <si>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</si>
  <si>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</si>
  <si>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</si>
  <si>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</si>
  <si>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</si>
  <si>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</si>
  <si>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</si>
  <si>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</si>
  <si>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</si>
  <si>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</si>
  <si>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</si>
  <si>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</si>
  <si>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</si>
  <si>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</si>
  <si>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</si>
  <si>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</si>
  <si>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</si>
  <si>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</si>
  <si>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</si>
  <si>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</si>
  <si>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</si>
  <si>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</si>
  <si>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</si>
  <si>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</si>
  <si>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</si>
  <si>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</si>
  <si>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</si>
  <si>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</si>
  <si>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</si>
  <si>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</si>
  <si>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</si>
  <si>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</si>
  <si>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</si>
  <si>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</si>
  <si>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</si>
  <si>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</si>
  <si>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</si>
  <si>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</si>
  <si>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</si>
  <si>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</si>
  <si>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</si>
  <si>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</si>
  <si>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</si>
  <si>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</si>
  <si>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</si>
  <si>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</si>
  <si>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</si>
  <si>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</si>
  <si>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</si>
  <si>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</si>
  <si>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</si>
  <si>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</si>
  <si>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</si>
  <si>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</si>
  <si>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</si>
  <si>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</si>
  <si>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</si>
  <si>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</si>
  <si>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</si>
  <si>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</si>
  <si>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</si>
  <si>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</si>
  <si>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</si>
  <si>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</si>
  <si>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</si>
  <si>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</si>
  <si>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</si>
  <si>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</si>
  <si>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</si>
  <si>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</si>
  <si>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</si>
  <si>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</si>
  <si>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</si>
  <si>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</si>
  <si>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</si>
  <si>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</si>
  <si>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</si>
  <si>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</si>
  <si>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</si>
  <si>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</si>
  <si>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</si>
  <si>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</si>
  <si>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</si>
  <si>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</si>
  <si>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</si>
  <si>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</si>
  <si>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</si>
  <si>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</si>
  <si>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</si>
  <si>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</si>
  <si>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</si>
  <si>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</si>
  <si>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</si>
  <si>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</si>
  <si>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</si>
  <si>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</si>
  <si>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</si>
  <si>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</si>
  <si>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</si>
  <si>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</si>
  <si>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</si>
  <si>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</si>
  <si>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</si>
  <si>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</si>
  <si>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</si>
  <si>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</si>
  <si>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</si>
  <si>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</si>
  <si>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</si>
  <si>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</si>
  <si>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</si>
  <si>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</si>
  <si>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</si>
  <si>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</si>
  <si>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</si>
  <si>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</si>
  <si>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</si>
  <si>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</si>
  <si>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</si>
  <si>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</si>
  <si>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</si>
  <si>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</si>
  <si>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</si>
  <si>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</si>
  <si>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</si>
  <si>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</si>
  <si>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</si>
  <si>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</si>
  <si>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</si>
  <si>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</si>
  <si>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</si>
  <si>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</si>
  <si>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</si>
  <si>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</si>
  <si>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</si>
  <si>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</si>
  <si>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</si>
  <si>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</si>
  <si>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</si>
  <si>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</si>
  <si>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</si>
  <si>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</si>
  <si>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</si>
  <si>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</si>
  <si>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</si>
  <si>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</si>
  <si>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</si>
  <si>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</si>
  <si>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</si>
  <si>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</si>
  <si>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</si>
  <si>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</si>
  <si>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</si>
  <si>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</si>
  <si>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</si>
  <si>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</si>
  <si>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</si>
  <si>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</si>
  <si>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</si>
  <si>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</si>
  <si>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</si>
  <si>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</si>
  <si>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</si>
  <si>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</si>
  <si>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</si>
  <si>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</si>
  <si>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</si>
  <si>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</si>
  <si>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</si>
  <si>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</si>
  <si>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</si>
  <si>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</si>
  <si>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</si>
  <si>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</si>
  <si>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</si>
  <si>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</si>
  <si>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</si>
  <si>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</si>
  <si>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</si>
  <si>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</si>
  <si>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</si>
  <si>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</si>
  <si>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</si>
  <si>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</si>
  <si>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</si>
  <si>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</si>
  <si>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</si>
  <si>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</si>
  <si>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</si>
  <si>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</si>
  <si>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</si>
  <si>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</si>
  <si>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</si>
  <si>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</si>
  <si>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</si>
  <si>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</si>
  <si>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</si>
  <si>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</si>
  <si>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</si>
  <si>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</si>
  <si>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</si>
  <si>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</si>
  <si>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</si>
  <si>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</si>
  <si>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</si>
  <si>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</si>
  <si>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</si>
  <si>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</si>
  <si>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</si>
  <si>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</si>
  <si>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</si>
  <si>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</si>
  <si>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</si>
  <si>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</si>
  <si>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</si>
  <si>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</si>
  <si>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</si>
  <si>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</si>
  <si>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</si>
  <si>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</si>
  <si>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</si>
  <si>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</si>
  <si>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</si>
  <si>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</si>
  <si>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</si>
  <si>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</si>
  <si>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</si>
  <si>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</si>
  <si>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</si>
  <si>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</si>
  <si>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</si>
  <si>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</si>
  <si>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</si>
  <si>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</si>
  <si>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</si>
  <si>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</si>
  <si>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</si>
  <si>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</si>
  <si>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</si>
  <si>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</si>
  <si>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</si>
  <si>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</si>
  <si>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</si>
  <si>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</si>
  <si>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</si>
  <si>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</si>
  <si>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</si>
  <si>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</si>
  <si>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</si>
  <si>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</si>
  <si>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</si>
  <si>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</si>
  <si>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</si>
  <si>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</si>
  <si>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</si>
  <si>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</si>
  <si>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</si>
  <si>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</si>
  <si>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</si>
  <si>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</si>
  <si>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</si>
  <si>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</si>
  <si>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</si>
  <si>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</si>
  <si>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</si>
  <si>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</si>
  <si>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</si>
  <si>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</si>
  <si>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</si>
  <si>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</si>
  <si>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</si>
  <si>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</si>
  <si>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</si>
  <si>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</si>
  <si>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</si>
  <si>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</si>
  <si>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</si>
  <si>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</si>
  <si>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</si>
  <si>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</si>
  <si>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</si>
  <si>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</si>
  <si>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</si>
  <si>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</si>
  <si>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</si>
  <si>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</si>
  <si>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</si>
  <si>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</si>
  <si>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</si>
  <si>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</si>
  <si>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</si>
  <si>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</si>
  <si>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</si>
  <si>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</si>
  <si>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</si>
  <si>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</si>
  <si>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</si>
  <si>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</si>
  <si>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</si>
  <si>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</si>
  <si>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</si>
  <si>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</si>
  <si>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</si>
  <si>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</si>
  <si>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</si>
  <si>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</si>
  <si>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</si>
  <si>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</si>
  <si>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</si>
  <si>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</si>
  <si>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</si>
  <si>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</si>
  <si>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</si>
  <si>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</si>
  <si>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</si>
  <si>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</si>
  <si>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</si>
  <si>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</si>
  <si>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</si>
  <si>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</si>
  <si>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</si>
  <si>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</si>
  <si>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</si>
  <si>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</si>
  <si>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</si>
  <si>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</si>
  <si>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</si>
  <si>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</si>
  <si>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</si>
  <si>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</si>
  <si>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</si>
  <si>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</si>
  <si>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</si>
  <si>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</si>
  <si>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</si>
  <si>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</si>
  <si>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</si>
  <si>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</si>
  <si>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</si>
  <si>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</si>
  <si>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</si>
  <si>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</si>
  <si>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</si>
  <si>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</si>
  <si>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</si>
  <si>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</si>
  <si>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</si>
  <si>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</si>
  <si>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</si>
  <si>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</si>
  <si>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</si>
  <si>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</si>
  <si>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</si>
  <si>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</si>
  <si>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</si>
  <si>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</si>
  <si>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</si>
  <si>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</si>
  <si>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</si>
  <si>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</si>
  <si>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</si>
  <si>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</si>
  <si>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</si>
  <si>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</si>
  <si>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</si>
  <si>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</si>
  <si>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</si>
  <si>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</si>
  <si>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</si>
  <si>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</si>
  <si>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</si>
  <si>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</si>
  <si>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</si>
  <si>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</si>
  <si>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</si>
  <si>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</si>
  <si>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</si>
  <si>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</si>
  <si>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</si>
  <si>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</si>
  <si>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</si>
  <si>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</si>
  <si>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</si>
  <si>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</si>
  <si>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</si>
  <si>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</si>
  <si>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</si>
  <si>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</si>
  <si>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</si>
  <si>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</si>
  <si>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</si>
  <si>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</si>
  <si>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</si>
  <si>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</si>
  <si>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</si>
  <si>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</si>
  <si>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</si>
  <si>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</si>
  <si>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</si>
  <si>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</si>
  <si>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</si>
  <si>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</si>
  <si>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</si>
  <si>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</si>
  <si>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</si>
  <si>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</si>
  <si>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</si>
  <si>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</si>
  <si>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</si>
  <si>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</si>
  <si>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</si>
  <si>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</si>
  <si>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</si>
  <si>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</si>
  <si>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</si>
  <si>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</si>
  <si>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</si>
  <si>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</si>
  <si>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</si>
  <si>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</si>
  <si>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</si>
  <si>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</si>
  <si>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</si>
  <si>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</si>
  <si>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</si>
  <si>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</si>
  <si>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</si>
  <si>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</si>
  <si>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</si>
  <si>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</si>
  <si>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</si>
  <si>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</si>
  <si>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</si>
  <si>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</si>
  <si>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</si>
  <si>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</si>
  <si>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</si>
  <si>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</si>
  <si>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</si>
  <si>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</si>
  <si>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</si>
  <si>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</si>
  <si>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</si>
  <si>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</si>
  <si>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</si>
  <si>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</si>
  <si>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</si>
  <si>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</si>
  <si>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</si>
  <si>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</si>
  <si>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</si>
  <si>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</si>
  <si>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</si>
  <si>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</si>
  <si>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</si>
  <si>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</si>
  <si>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</si>
  <si>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</si>
  <si>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</si>
  <si>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</si>
  <si>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</si>
  <si>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</si>
  <si>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</si>
  <si>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</si>
  <si>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</si>
  <si>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</si>
  <si>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</si>
  <si>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</si>
  <si>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</si>
  <si>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</si>
  <si>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</si>
  <si>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</si>
  <si>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</si>
  <si>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</si>
  <si>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</si>
  <si>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</si>
  <si>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</si>
  <si>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</si>
  <si>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</si>
  <si>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</si>
  <si>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</si>
  <si>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</si>
  <si>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</si>
  <si>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</si>
  <si>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</si>
  <si>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</si>
  <si>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</si>
  <si>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</si>
  <si>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</si>
  <si>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</si>
  <si>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</si>
  <si>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</si>
  <si>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</si>
  <si>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</si>
  <si>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</si>
  <si>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</si>
  <si>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</si>
  <si>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</si>
  <si>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</si>
  <si>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</si>
  <si>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</si>
  <si>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</si>
  <si>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</si>
  <si>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</si>
  <si>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</si>
  <si>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</si>
  <si>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</si>
  <si>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</si>
  <si>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</si>
  <si>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</si>
  <si>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</si>
  <si>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</si>
  <si>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</si>
  <si>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</si>
  <si>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</si>
  <si>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</si>
  <si>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</si>
  <si>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</si>
  <si>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</si>
  <si>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</si>
  <si>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</si>
  <si>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</si>
  <si>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</si>
  <si>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</si>
  <si>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</si>
  <si>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</si>
  <si>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</si>
  <si>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</si>
  <si>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</si>
  <si>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</si>
  <si>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</si>
  <si>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</si>
  <si>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</si>
  <si>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</si>
  <si>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</si>
  <si>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</si>
  <si>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</si>
  <si>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</si>
  <si>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</si>
  <si>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</si>
  <si>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</si>
  <si>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</si>
  <si>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</si>
  <si>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</si>
  <si>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</si>
  <si>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</si>
  <si>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</si>
  <si>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</si>
  <si>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</si>
  <si>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</si>
  <si>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</si>
  <si>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</si>
  <si>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</si>
  <si>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</si>
  <si>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</si>
  <si>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</si>
  <si>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</si>
  <si>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</si>
  <si>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</si>
  <si>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</si>
  <si>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</si>
  <si>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</si>
  <si>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</si>
  <si>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</si>
  <si>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</si>
  <si>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</si>
  <si>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</si>
  <si>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</si>
  <si>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</si>
  <si>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</si>
  <si>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</si>
  <si>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</si>
  <si>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</si>
  <si>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</si>
  <si>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</si>
  <si>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</si>
  <si>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</si>
  <si>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</si>
  <si>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</si>
  <si>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</si>
  <si>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</si>
  <si>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</si>
  <si>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</si>
  <si>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</si>
  <si>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</si>
  <si>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</si>
  <si>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</si>
  <si>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</si>
  <si>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</si>
  <si>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</si>
  <si>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</si>
  <si>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</si>
  <si>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</si>
  <si>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</si>
  <si>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</si>
  <si>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</si>
  <si>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</si>
  <si>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</si>
  <si>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</si>
  <si>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</si>
  <si>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</si>
  <si>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</si>
  <si>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</si>
  <si>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</si>
  <si>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</si>
  <si>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</si>
  <si>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</si>
  <si>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</si>
  <si>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</si>
  <si>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</si>
  <si>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</si>
  <si>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</si>
  <si>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</si>
  <si>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</si>
  <si>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</si>
  <si>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</si>
  <si>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</si>
  <si>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</si>
  <si>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</si>
  <si>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</si>
  <si>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</si>
  <si>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</si>
  <si>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</si>
  <si>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</si>
  <si>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</si>
  <si>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</si>
  <si>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</si>
  <si>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</si>
  <si>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</si>
  <si>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</si>
  <si>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</si>
  <si>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</si>
  <si>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</si>
  <si>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</si>
  <si>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</si>
  <si>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</si>
  <si>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</si>
  <si>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</si>
  <si>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</si>
  <si>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</si>
  <si>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</si>
  <si>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</si>
  <si>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</si>
  <si>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</si>
  <si>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</si>
  <si>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</si>
  <si>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</si>
  <si>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</si>
  <si>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</si>
  <si>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</si>
  <si>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</si>
  <si>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</si>
  <si>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</si>
  <si>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</si>
  <si>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</si>
  <si>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</si>
  <si>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</si>
  <si>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</si>
  <si>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</si>
  <si>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</si>
  <si>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</si>
  <si>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</si>
  <si>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</si>
  <si>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</si>
  <si>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</si>
  <si>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</si>
  <si>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</si>
  <si>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</si>
  <si>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</si>
  <si>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</si>
  <si>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</si>
  <si>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</si>
  <si>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</si>
  <si>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</si>
  <si>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</si>
  <si>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</si>
  <si>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</si>
  <si>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</si>
  <si>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</si>
  <si>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</si>
  <si>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</si>
  <si>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</si>
  <si>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</si>
  <si>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</si>
  <si>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</si>
  <si>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</si>
  <si>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</si>
  <si>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</si>
  <si>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</si>
  <si>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</si>
  <si>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</si>
  <si>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</si>
  <si>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</si>
  <si>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</si>
  <si>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</si>
  <si>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</si>
  <si>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</si>
  <si>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</si>
  <si>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</si>
  <si>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</si>
  <si>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</si>
  <si>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</si>
  <si>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</si>
  <si>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</si>
  <si>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</si>
  <si>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</si>
  <si>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</si>
  <si>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</si>
  <si>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</si>
  <si>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</si>
  <si>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</si>
  <si>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</si>
  <si>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</si>
  <si>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</si>
  <si>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</si>
  <si>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</si>
  <si>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</si>
  <si>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</si>
  <si>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</si>
  <si>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</si>
  <si>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</si>
  <si>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</si>
  <si>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</si>
  <si>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</si>
  <si>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</si>
  <si>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</si>
  <si>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</si>
  <si>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</si>
  <si>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</si>
  <si>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</si>
  <si>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</si>
  <si>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</si>
  <si>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</si>
  <si>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</si>
  <si>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</si>
  <si>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</si>
  <si>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</si>
  <si>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</si>
  <si>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</si>
  <si>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</si>
  <si>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</si>
  <si>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</si>
  <si>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</si>
  <si>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</si>
  <si>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</si>
  <si>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</si>
  <si>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</si>
  <si>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</si>
  <si>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</si>
  <si>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</si>
  <si>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</si>
  <si>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</si>
  <si>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</si>
  <si>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</si>
  <si>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</si>
  <si>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</si>
  <si>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</si>
  <si>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</si>
  <si>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</si>
  <si>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</si>
  <si>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</si>
  <si>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</si>
  <si>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</si>
  <si>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</si>
  <si>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</si>
  <si>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</si>
  <si>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</si>
  <si>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</si>
  <si>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</si>
  <si>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</si>
  <si>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</si>
  <si>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</si>
  <si>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</si>
  <si>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</si>
  <si>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</si>
  <si>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</si>
  <si>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</si>
  <si>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</si>
  <si>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</si>
  <si>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</si>
  <si>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</si>
  <si>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</si>
  <si>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</si>
  <si>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</si>
  <si>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</si>
  <si>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</si>
  <si>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</si>
  <si>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</si>
  <si>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</si>
  <si>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</si>
  <si>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</si>
  <si>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</si>
  <si>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</si>
  <si>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</si>
  <si>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</si>
  <si>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</si>
  <si>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</si>
  <si>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</si>
  <si>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</si>
  <si>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</si>
  <si>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</si>
  <si>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</si>
  <si>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</si>
  <si>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</si>
  <si>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</si>
  <si>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</si>
  <si>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</si>
  <si>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</si>
  <si>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</si>
  <si>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</si>
  <si>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</si>
  <si>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</si>
  <si>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</si>
  <si>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</si>
  <si>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</si>
  <si>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</si>
  <si>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</si>
  <si>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</si>
  <si>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</si>
  <si>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</si>
  <si>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</si>
  <si>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</si>
  <si>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</si>
  <si>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</si>
  <si>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</si>
  <si>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</si>
  <si>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</si>
  <si>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</si>
  <si>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</si>
  <si>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</si>
  <si>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</si>
  <si>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</si>
  <si>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</si>
  <si>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</si>
  <si>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</si>
  <si>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</si>
  <si>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</si>
  <si>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</si>
  <si>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</si>
  <si>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</si>
  <si>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</si>
  <si>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</si>
  <si>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</si>
  <si>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</si>
  <si>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</si>
  <si>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</si>
  <si>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</si>
  <si>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</si>
  <si>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</si>
  <si>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</si>
  <si>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</si>
  <si>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</si>
  <si>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</si>
  <si>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</si>
  <si>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</si>
  <si>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</si>
  <si>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</si>
  <si>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</si>
  <si>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</si>
  <si>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</si>
  <si>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</si>
  <si>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</si>
  <si>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</si>
  <si>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</si>
  <si>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</si>
  <si>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</si>
  <si>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</si>
  <si>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</si>
  <si>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</si>
  <si>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</si>
  <si>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</si>
  <si>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</si>
  <si>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</si>
  <si>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</si>
  <si>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</si>
  <si>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</si>
  <si>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</si>
  <si>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</si>
  <si>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</si>
  <si>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</si>
  <si>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</si>
  <si>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</si>
  <si>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</si>
  <si>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</si>
  <si>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</si>
  <si>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</si>
  <si>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</si>
  <si>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</si>
  <si>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</si>
  <si>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</si>
  <si>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</si>
  <si>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</si>
  <si>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</si>
  <si>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</si>
  <si>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</si>
  <si>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</si>
  <si>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</si>
  <si>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</si>
  <si>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</si>
  <si>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</si>
  <si>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</si>
  <si>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</si>
  <si>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</si>
  <si>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</si>
  <si>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</si>
  <si>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</si>
  <si>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</si>
  <si>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</si>
  <si>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</si>
  <si>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</si>
  <si>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</si>
  <si>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</si>
  <si>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</si>
  <si>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</si>
  <si>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</si>
  <si>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</si>
  <si>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</si>
  <si>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</si>
  <si>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</si>
  <si>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</si>
  <si>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</si>
  <si>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</si>
  <si>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</si>
  <si>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</si>
  <si>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</si>
  <si>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</si>
  <si>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</si>
  <si>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</si>
  <si>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</si>
  <si>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</si>
  <si>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</si>
  <si>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</si>
  <si>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</si>
  <si>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</si>
  <si>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</si>
  <si>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</si>
  <si>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</si>
  <si>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</si>
  <si>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</si>
  <si>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</si>
  <si>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</si>
  <si>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</si>
  <si>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</si>
  <si>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</si>
  <si>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</si>
  <si>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</si>
  <si>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</si>
  <si>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</si>
  <si>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</si>
  <si>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</si>
  <si>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</si>
  <si>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</si>
  <si>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</si>
  <si>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</si>
  <si>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</si>
  <si>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</si>
  <si>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</si>
  <si>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</si>
  <si>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</si>
  <si>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</si>
  <si>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</si>
  <si>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</si>
  <si>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</si>
  <si>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</si>
  <si>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</si>
  <si>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</si>
  <si>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</si>
  <si>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</si>
  <si>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</si>
  <si>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</si>
  <si>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</si>
  <si>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</si>
  <si>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</si>
  <si>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</si>
  <si>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</si>
  <si>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</si>
  <si>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</si>
  <si>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</si>
  <si>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</si>
  <si>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</si>
  <si>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</si>
  <si>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</si>
  <si>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</si>
  <si>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</si>
  <si>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</si>
  <si>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</si>
  <si>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</si>
  <si>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</si>
  <si>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</si>
  <si>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</si>
  <si>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</si>
  <si>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</si>
  <si>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</si>
  <si>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</si>
  <si>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</si>
  <si>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</si>
  <si>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</si>
  <si>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</si>
  <si>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</si>
  <si>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</si>
  <si>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</si>
  <si>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</si>
  <si>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</si>
  <si>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</si>
  <si>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</si>
  <si>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</si>
  <si>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</si>
  <si>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</si>
  <si>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</si>
  <si>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</si>
  <si>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</si>
  <si>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</si>
  <si>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</si>
  <si>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</si>
  <si>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</si>
  <si>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</si>
  <si>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</si>
  <si>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</si>
  <si>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</si>
  <si>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</si>
  <si>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</si>
  <si>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</si>
  <si>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</si>
  <si>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</si>
  <si>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</si>
  <si>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</si>
  <si>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</si>
  <si>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</si>
  <si>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</si>
  <si>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</si>
  <si>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</si>
  <si>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</si>
  <si>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</si>
  <si>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</si>
  <si>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</si>
  <si>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</si>
  <si>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</si>
  <si>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</si>
  <si>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</si>
  <si>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</si>
  <si>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</si>
  <si>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</si>
  <si>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</si>
  <si>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</si>
  <si>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</si>
  <si>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</si>
  <si>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</si>
  <si>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</si>
  <si>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</si>
  <si>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</si>
  <si>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</si>
  <si>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</si>
  <si>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</si>
  <si>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</si>
  <si>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</si>
  <si>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</si>
  <si>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</si>
  <si>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</si>
  <si>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</si>
  <si>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</si>
  <si>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</si>
  <si>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</si>
  <si>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</si>
  <si>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</si>
  <si>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</si>
  <si>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</si>
  <si>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</si>
  <si>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</si>
  <si>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</si>
  <si>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</si>
  <si>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</si>
  <si>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</si>
  <si>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</si>
  <si>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</si>
  <si>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</si>
  <si>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</si>
  <si>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</si>
  <si>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</si>
  <si>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</si>
  <si>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</si>
  <si>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</si>
  <si>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</si>
  <si>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</si>
  <si>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</si>
  <si>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</si>
  <si>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</si>
  <si>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</si>
  <si>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</si>
  <si>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</si>
  <si>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</si>
  <si>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</si>
  <si>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</si>
  <si>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</si>
  <si>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</si>
  <si>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</si>
  <si>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</si>
  <si>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</si>
  <si>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</si>
  <si>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</si>
  <si>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</si>
  <si>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</si>
  <si>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</si>
  <si>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</si>
  <si>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</si>
  <si>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</si>
  <si>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</si>
  <si>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</si>
  <si>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</si>
  <si>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</si>
  <si>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</si>
  <si>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</si>
  <si>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</si>
  <si>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</si>
  <si>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</si>
  <si>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</si>
  <si>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</si>
  <si>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</si>
  <si>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</si>
  <si>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</si>
  <si>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</si>
  <si>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</si>
  <si>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</si>
  <si>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</si>
  <si>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</si>
  <si>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</si>
  <si>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</si>
  <si>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</si>
  <si>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</si>
  <si>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</si>
  <si>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</si>
  <si>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</si>
  <si>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</si>
  <si>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</si>
  <si>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</si>
  <si>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</si>
  <si>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</si>
  <si>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</si>
  <si>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</si>
  <si>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</si>
  <si>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</si>
  <si>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</si>
  <si>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</si>
  <si>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</si>
  <si>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</si>
  <si>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</si>
  <si>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</si>
  <si>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</si>
  <si>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</si>
  <si>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</si>
  <si>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</si>
  <si>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</si>
  <si>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</si>
  <si>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</si>
  <si>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</si>
  <si>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</si>
  <si>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</si>
  <si>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</si>
  <si>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</si>
  <si>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</si>
  <si>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</si>
  <si>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</si>
  <si>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</si>
  <si>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</si>
  <si>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</si>
  <si>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</si>
  <si>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</si>
  <si>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</si>
  <si>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</si>
  <si>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</si>
  <si>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</si>
  <si>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</si>
  <si>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</si>
  <si>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</si>
  <si>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</si>
  <si>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</si>
  <si>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</si>
  <si>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</si>
  <si>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</si>
  <si>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</si>
  <si>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</si>
  <si>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</si>
  <si>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</si>
  <si>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</si>
  <si>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</si>
  <si>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</si>
  <si>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</si>
  <si>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</si>
  <si>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</si>
  <si>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</si>
  <si>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</si>
  <si>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</si>
  <si>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</si>
  <si>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</si>
  <si>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</si>
  <si>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</si>
  <si>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</si>
  <si>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</si>
  <si>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</si>
  <si>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</si>
  <si>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</si>
  <si>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</si>
  <si>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</si>
  <si>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</si>
  <si>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</si>
  <si>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</si>
  <si>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</si>
  <si>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</si>
  <si>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</si>
  <si>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</si>
  <si>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</si>
  <si>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</si>
  <si>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</si>
  <si>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</si>
  <si>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</si>
  <si>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</si>
  <si>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</si>
  <si>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</si>
  <si>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</si>
  <si>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</si>
  <si>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</si>
  <si>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</si>
  <si>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</si>
  <si>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</si>
  <si>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</si>
  <si>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</si>
  <si>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</si>
  <si>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</si>
  <si>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</si>
  <si>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</si>
  <si>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</si>
  <si>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</si>
  <si>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</si>
  <si>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</si>
  <si>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</si>
  <si>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</si>
  <si>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</si>
  <si>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</si>
  <si>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</si>
  <si>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</si>
  <si>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</si>
  <si>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</si>
  <si>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</si>
  <si>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</si>
  <si>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</si>
  <si>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</si>
  <si>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</si>
  <si>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</si>
  <si>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</si>
  <si>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</si>
  <si>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</si>
  <si>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</si>
  <si>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</si>
  <si>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</si>
  <si>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</si>
  <si>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</si>
  <si>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</si>
  <si>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</si>
  <si>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</si>
  <si>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</si>
  <si>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</si>
  <si>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</si>
  <si>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</si>
  <si>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</si>
  <si>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</si>
  <si>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</si>
  <si>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</si>
  <si>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</si>
  <si>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</si>
  <si>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</si>
  <si>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</si>
  <si>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</si>
  <si>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</si>
  <si>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</si>
  <si>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</si>
  <si>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</si>
  <si>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</si>
  <si>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</si>
  <si>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</si>
  <si>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</si>
  <si>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</si>
  <si>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</si>
  <si>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</si>
  <si>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</si>
  <si>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</si>
  <si>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</si>
  <si>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</si>
  <si>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</si>
  <si>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</si>
  <si>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</si>
  <si>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</si>
  <si>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</si>
  <si>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</si>
  <si>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</si>
  <si>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</si>
  <si>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</si>
  <si>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</si>
  <si>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</si>
  <si>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</si>
  <si>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</si>
  <si>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</si>
  <si>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</si>
  <si>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</si>
  <si>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</si>
  <si>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</si>
  <si>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</si>
  <si>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</si>
  <si>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</si>
  <si>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</si>
  <si>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</si>
  <si>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</si>
  <si>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</si>
  <si>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</si>
  <si>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</si>
  <si>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</si>
  <si>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</si>
  <si>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</si>
  <si>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</si>
  <si>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</si>
  <si>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</si>
  <si>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</si>
  <si>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</si>
  <si>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</si>
  <si>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</si>
  <si>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</si>
  <si>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</si>
  <si>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</si>
  <si>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</si>
  <si>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</si>
  <si>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</si>
  <si>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</si>
  <si>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</si>
  <si>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</si>
  <si>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</si>
  <si>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</si>
  <si>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</si>
  <si>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</si>
  <si>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</si>
  <si>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</si>
  <si>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</si>
  <si>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</si>
  <si>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</si>
  <si>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</si>
  <si>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</si>
  <si>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</si>
  <si>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</si>
  <si>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</si>
  <si>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</si>
  <si>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</si>
  <si>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</si>
  <si>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</si>
  <si>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</si>
  <si>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</si>
  <si>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</si>
  <si>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</si>
  <si>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</si>
  <si>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</si>
  <si>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</si>
  <si>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</si>
  <si>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</si>
  <si>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</si>
  <si>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</si>
  <si>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</si>
  <si>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</si>
  <si>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</si>
  <si>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</si>
  <si>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</si>
  <si>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</si>
  <si>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</si>
  <si>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</si>
  <si>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</si>
  <si>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</si>
  <si>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</si>
  <si>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</si>
  <si>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</si>
  <si>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</si>
  <si>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</si>
  <si>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</si>
  <si>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</si>
  <si>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</si>
  <si>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</si>
  <si>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</si>
  <si>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</si>
  <si>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</si>
  <si>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</si>
  <si>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</si>
  <si>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</si>
  <si>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</si>
  <si>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</si>
  <si>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</si>
  <si>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</si>
  <si>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</si>
  <si>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</si>
  <si>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</si>
  <si>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</si>
  <si>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</si>
  <si>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</si>
  <si>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</si>
  <si>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</si>
  <si>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</si>
  <si>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</si>
  <si>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</si>
  <si>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</si>
  <si>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</si>
  <si>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</si>
  <si>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</si>
  <si>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</si>
  <si>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</si>
  <si>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</si>
  <si>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</si>
  <si>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</si>
  <si>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</si>
  <si>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</si>
  <si>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</si>
  <si>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</si>
  <si>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</si>
  <si>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</si>
  <si>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</si>
  <si>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</si>
  <si>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</si>
  <si>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</si>
  <si>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</si>
  <si>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</si>
  <si>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</si>
  <si>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</si>
  <si>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</si>
  <si>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</si>
  <si>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</si>
  <si>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</si>
  <si>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</si>
  <si>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</si>
  <si>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</si>
  <si>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</si>
  <si>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</si>
  <si>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</si>
  <si>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</si>
  <si>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</si>
  <si>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</si>
  <si>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</si>
  <si>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</si>
  <si>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</si>
  <si>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</si>
  <si>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</si>
  <si>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</si>
  <si>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</si>
  <si>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</si>
  <si>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</si>
  <si>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</si>
  <si>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</si>
  <si>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</si>
  <si>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</si>
  <si>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</si>
  <si>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</si>
  <si>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</si>
  <si>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</si>
  <si>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</si>
  <si>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</si>
  <si>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</si>
  <si>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</si>
  <si>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</si>
  <si>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</si>
  <si>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</si>
  <si>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</si>
  <si>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</si>
  <si>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</si>
  <si>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</si>
  <si>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</si>
  <si>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</si>
  <si>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</si>
  <si>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</si>
  <si>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</si>
  <si>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</si>
  <si>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</si>
  <si>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</si>
  <si>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</si>
  <si>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</si>
  <si>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</si>
  <si>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</si>
  <si>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</si>
  <si>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</si>
  <si>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</si>
  <si>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</si>
  <si>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</si>
  <si>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</si>
  <si>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</si>
  <si>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</si>
  <si>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</si>
  <si>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</si>
  <si>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</si>
  <si>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</si>
  <si>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</si>
  <si>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</si>
  <si>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</si>
  <si>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</si>
  <si>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</si>
  <si>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</si>
  <si>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</si>
  <si>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</si>
  <si>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</si>
  <si>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</si>
  <si>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</si>
  <si>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</si>
  <si>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</si>
  <si>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</si>
  <si>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</si>
  <si>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</si>
  <si>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</si>
  <si>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</si>
  <si>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</si>
  <si>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</si>
  <si>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</si>
  <si>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</si>
  <si>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</si>
  <si>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</si>
  <si>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</si>
  <si>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</si>
  <si>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</si>
  <si>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</si>
  <si>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</si>
  <si>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</si>
  <si>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</si>
  <si>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</si>
  <si>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</si>
  <si>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</si>
  <si>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</si>
  <si>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</si>
  <si>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</si>
  <si>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</si>
  <si>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</si>
  <si>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</si>
  <si>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</si>
  <si>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</si>
  <si>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</si>
  <si>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</si>
  <si>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</si>
  <si>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</si>
  <si>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</si>
  <si>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</si>
  <si>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</si>
  <si>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</si>
  <si>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</si>
  <si>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</si>
  <si>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</si>
  <si>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</si>
  <si>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</si>
  <si>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</si>
  <si>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</si>
  <si>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</si>
  <si>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</si>
  <si>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</si>
  <si>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</si>
  <si>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</si>
  <si>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</si>
  <si>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</si>
  <si>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</si>
  <si>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</si>
  <si>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</si>
  <si>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</si>
  <si>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</si>
  <si>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</si>
  <si>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</si>
  <si>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</si>
  <si>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</si>
  <si>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</si>
  <si>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</si>
  <si>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</si>
  <si>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</si>
  <si>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</si>
  <si>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</si>
  <si>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</si>
  <si>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</si>
  <si>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</si>
  <si>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</si>
  <si>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</si>
  <si>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</si>
  <si>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</si>
  <si>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</si>
  <si>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</si>
  <si>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</si>
  <si>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</si>
  <si>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</si>
  <si>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</si>
  <si>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</si>
  <si>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</si>
  <si>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</si>
  <si>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</si>
  <si>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</si>
  <si>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</si>
  <si>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</si>
  <si>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</si>
  <si>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</si>
  <si>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</si>
  <si>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</si>
  <si>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</si>
  <si>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</si>
  <si>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</si>
  <si>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</si>
  <si>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</si>
  <si>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</si>
  <si>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</si>
  <si>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</si>
  <si>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</si>
  <si>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</si>
  <si>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</si>
  <si>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</si>
  <si>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</si>
  <si>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</si>
  <si>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</si>
  <si>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</si>
  <si>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</si>
  <si>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</si>
  <si>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</si>
  <si>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</si>
  <si>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</si>
  <si>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</si>
  <si>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</si>
  <si>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</si>
  <si>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</si>
  <si>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</si>
  <si>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</si>
  <si>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</si>
  <si>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</si>
  <si>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</si>
  <si>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</si>
  <si>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</si>
  <si>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</si>
  <si>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</si>
  <si>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</si>
  <si>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</si>
  <si>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</si>
  <si>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</si>
  <si>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</si>
  <si>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</si>
  <si>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</si>
  <si>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</si>
  <si>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</si>
  <si>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</si>
  <si>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</si>
  <si>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</si>
  <si>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</si>
  <si>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</si>
  <si>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</si>
  <si>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</si>
  <si>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</si>
  <si>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</si>
  <si>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</si>
  <si>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</si>
  <si>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</si>
  <si>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</si>
  <si>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</si>
  <si>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</si>
  <si>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</si>
  <si>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</si>
  <si>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</si>
  <si>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</si>
  <si>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</si>
  <si>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</si>
  <si>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</si>
  <si>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</si>
  <si>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</si>
  <si>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</si>
  <si>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</si>
  <si>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</si>
  <si>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</si>
  <si>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</si>
  <si>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</si>
  <si>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</si>
  <si>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</si>
  <si>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</si>
  <si>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</si>
  <si>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</si>
  <si>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</si>
  <si>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</si>
  <si>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</si>
  <si>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</si>
  <si>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</si>
  <si>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</si>
  <si>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</si>
  <si>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</si>
  <si>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</si>
  <si>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</si>
  <si>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</si>
  <si>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</si>
  <si>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</si>
  <si>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</si>
  <si>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</si>
  <si>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</si>
  <si>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</si>
  <si>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</si>
  <si>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</si>
  <si>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</si>
  <si>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</si>
  <si>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</si>
  <si>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</si>
  <si>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</si>
  <si>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</si>
  <si>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</si>
  <si>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</si>
  <si>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</si>
  <si>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</si>
  <si>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</si>
  <si>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</si>
  <si>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</si>
  <si>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</si>
  <si>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</si>
  <si>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</si>
  <si>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</si>
  <si>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</si>
  <si>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</si>
  <si>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</si>
  <si>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</si>
  <si>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</si>
  <si>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</si>
  <si>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</si>
  <si>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</si>
  <si>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</si>
  <si>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</si>
  <si>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</si>
  <si>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</si>
  <si>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</si>
  <si>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</si>
  <si>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</si>
  <si>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</si>
  <si>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</si>
  <si>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</si>
  <si>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</si>
  <si>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</si>
  <si>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</si>
  <si>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</si>
  <si>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</si>
  <si>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</si>
  <si>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</si>
  <si>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</si>
  <si>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</si>
  <si>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</si>
  <si>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</si>
  <si>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</si>
  <si>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</si>
  <si>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</si>
  <si>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</si>
  <si>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</si>
  <si>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</si>
  <si>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</si>
  <si>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</si>
  <si>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</si>
  <si>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</si>
  <si>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</si>
  <si>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</si>
  <si>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</si>
  <si>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</si>
  <si>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</si>
  <si>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</si>
  <si>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</si>
  <si>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</si>
  <si>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</si>
  <si>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</si>
  <si>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</si>
  <si>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</si>
  <si>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</si>
  <si>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</si>
  <si>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</si>
  <si>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</si>
  <si>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</si>
  <si>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</si>
  <si>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</si>
  <si>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</si>
  <si>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</si>
  <si>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</si>
  <si>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</si>
  <si>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</si>
  <si>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</si>
  <si>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</si>
  <si>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</si>
  <si>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</si>
  <si>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</si>
  <si>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</si>
  <si>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</si>
  <si>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</si>
  <si>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</si>
  <si>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</si>
  <si>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</si>
  <si>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</si>
  <si>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</si>
  <si>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</si>
  <si>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</si>
  <si>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</si>
  <si>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</si>
  <si>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</si>
  <si>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</si>
  <si>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</si>
  <si>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</si>
  <si>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</si>
  <si>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</si>
  <si>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</si>
  <si>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</si>
  <si>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</si>
  <si>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</si>
  <si>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</si>
  <si>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</si>
  <si>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</si>
  <si>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</si>
  <si>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</si>
  <si>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</si>
  <si>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</si>
  <si>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</si>
  <si>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</si>
  <si>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</si>
  <si>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</si>
  <si>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</si>
  <si>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</si>
  <si>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</si>
  <si>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</si>
  <si>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</si>
  <si>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</si>
  <si>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</si>
  <si>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</si>
  <si>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</si>
  <si>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</si>
  <si>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</si>
  <si>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</si>
  <si>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</si>
  <si>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</si>
  <si>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</si>
  <si>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</si>
  <si>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</si>
  <si>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</si>
  <si>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</si>
  <si>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</si>
  <si>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</si>
  <si>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</si>
  <si>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</si>
  <si>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</si>
  <si>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</si>
  <si>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</si>
  <si>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</si>
  <si>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</si>
  <si>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</si>
  <si>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</si>
  <si>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</si>
  <si>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</si>
  <si>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</si>
  <si>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</si>
  <si>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</si>
  <si>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</si>
  <si>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</si>
  <si>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</si>
  <si>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</si>
  <si>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</si>
  <si>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</si>
  <si>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</si>
  <si>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</si>
  <si>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</si>
  <si>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</si>
  <si>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</si>
  <si>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</si>
  <si>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</si>
  <si>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</si>
  <si>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</si>
  <si>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</si>
  <si>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</si>
  <si>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</si>
  <si>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</si>
  <si>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</si>
  <si>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</si>
  <si>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</si>
  <si>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</si>
  <si>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</si>
  <si>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</si>
  <si>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</si>
  <si>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</si>
  <si>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</si>
  <si>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</si>
  <si>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</si>
  <si>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</si>
  <si>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</si>
  <si>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</si>
  <si>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</si>
  <si>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</si>
  <si>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</si>
  <si>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</si>
  <si>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</si>
  <si>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</si>
  <si>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</si>
  <si>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</si>
  <si>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</si>
  <si>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</si>
  <si>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</si>
  <si>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</si>
  <si>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</si>
  <si>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</si>
  <si>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</si>
  <si>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</si>
  <si>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</si>
  <si>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</si>
  <si>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</si>
  <si>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</si>
  <si>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</si>
  <si>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</si>
  <si>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</si>
  <si>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</si>
  <si>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</si>
  <si>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</si>
  <si>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</si>
  <si>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</si>
  <si>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</si>
  <si>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</si>
  <si>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</si>
  <si>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</si>
  <si>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</si>
  <si>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</si>
  <si>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</si>
  <si>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</si>
  <si>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</si>
  <si>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</si>
  <si>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</si>
  <si>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</si>
  <si>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</si>
  <si>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</si>
  <si>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</si>
  <si>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</si>
  <si>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</si>
  <si>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</si>
  <si>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</si>
  <si>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</si>
  <si>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</si>
  <si>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</si>
  <si>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</si>
  <si>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</si>
  <si>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</si>
  <si>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</si>
  <si>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</si>
  <si>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</si>
  <si>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</si>
  <si>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</si>
  <si>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</si>
  <si>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</si>
  <si>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</si>
  <si>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</si>
  <si>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</si>
  <si>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</si>
  <si>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</si>
  <si>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</si>
  <si>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</si>
  <si>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</si>
  <si>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</si>
  <si>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</si>
  <si>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</si>
  <si>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</si>
  <si>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</si>
  <si>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</si>
  <si>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</si>
  <si>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</si>
  <si>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</si>
  <si>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</si>
  <si>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</si>
  <si>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</si>
  <si>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</si>
  <si>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</si>
  <si>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</si>
  <si>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</si>
  <si>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</si>
  <si>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</si>
  <si>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</si>
  <si>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</si>
  <si>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</si>
  <si>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</si>
  <si>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</si>
  <si>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</si>
  <si>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</si>
  <si>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</si>
  <si>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</si>
  <si>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</si>
  <si>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</si>
  <si>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</si>
  <si>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</si>
  <si>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</si>
  <si>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</si>
  <si>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</si>
  <si>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</si>
  <si>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</si>
  <si>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</si>
  <si>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</si>
  <si>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</si>
  <si>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</si>
  <si>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</si>
  <si>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</si>
  <si>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</si>
  <si>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</si>
  <si>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</si>
  <si>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</si>
  <si>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</si>
  <si>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</si>
  <si>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</si>
  <si>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</si>
  <si>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</si>
  <si>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</si>
  <si>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</si>
  <si>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</si>
  <si>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</si>
  <si>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</si>
  <si>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</si>
  <si>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</si>
  <si>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</si>
  <si>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</si>
  <si>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</si>
  <si>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</si>
  <si>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</si>
  <si>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</si>
  <si>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</si>
  <si>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</si>
  <si>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</si>
  <si>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</si>
  <si>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</si>
  <si>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</si>
  <si>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</si>
  <si>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</si>
  <si>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</si>
  <si>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</si>
  <si>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</si>
  <si>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</si>
  <si>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</si>
  <si>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</si>
  <si>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</si>
  <si>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</si>
  <si>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</si>
  <si>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</si>
  <si>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</si>
  <si>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</si>
  <si>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</si>
  <si>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</si>
  <si>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</si>
  <si>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</si>
  <si>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</si>
  <si>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</si>
  <si>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</si>
  <si>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</si>
  <si>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</si>
  <si>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</si>
  <si>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</si>
  <si>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</si>
  <si>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</si>
  <si>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</si>
  <si>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</si>
  <si>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</si>
  <si>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</si>
  <si>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</si>
  <si>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</si>
  <si>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</si>
  <si>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</si>
  <si>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</si>
  <si>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</si>
  <si>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</si>
  <si>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</si>
  <si>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</si>
  <si>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</si>
  <si>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</si>
  <si>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</si>
  <si>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</si>
  <si>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</si>
  <si>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</si>
  <si>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</si>
  <si>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</si>
  <si>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</si>
  <si>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</si>
  <si>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</si>
  <si>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</si>
  <si>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</si>
  <si>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</si>
  <si>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</si>
  <si>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</si>
  <si>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</si>
  <si>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</si>
  <si>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</si>
  <si>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</si>
  <si>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</si>
  <si>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</si>
  <si>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</si>
  <si>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</si>
  <si>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</si>
  <si>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</si>
  <si>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</si>
  <si>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</si>
  <si>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</si>
  <si>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</si>
  <si>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</si>
  <si>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</si>
  <si>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</si>
  <si>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</si>
  <si>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</si>
  <si>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</si>
  <si>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</si>
  <si>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</si>
  <si>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</si>
  <si>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</si>
  <si>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</si>
  <si>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</si>
  <si>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</si>
  <si>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</si>
  <si>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</si>
  <si>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</si>
  <si>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</si>
  <si>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</si>
  <si>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</si>
  <si>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</si>
  <si>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</si>
  <si>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</si>
  <si>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</si>
  <si>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</si>
  <si>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</si>
  <si>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</si>
  <si>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</si>
  <si>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</si>
  <si>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</si>
  <si>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</si>
  <si>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</si>
  <si>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</si>
  <si>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</si>
  <si>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</si>
  <si>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</si>
  <si>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</si>
  <si>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</si>
  <si>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</si>
  <si>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</si>
  <si>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</si>
  <si>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</si>
  <si>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</si>
  <si>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</si>
  <si>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</si>
  <si>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</si>
  <si>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</si>
  <si>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</si>
  <si>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</si>
  <si>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</si>
  <si>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</si>
  <si>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</si>
  <si>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</si>
  <si>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</si>
  <si>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</si>
  <si>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</si>
  <si>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</si>
  <si>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</si>
  <si>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</si>
  <si>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</si>
  <si>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</si>
  <si>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</si>
  <si>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</si>
  <si>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</si>
  <si>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</si>
  <si>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</si>
  <si>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</si>
  <si>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</si>
  <si>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</si>
  <si>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</si>
  <si>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</si>
  <si>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</si>
  <si>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</si>
  <si>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</si>
  <si>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</si>
  <si>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</si>
  <si>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</si>
  <si>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</si>
  <si>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</si>
  <si>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</si>
  <si>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</si>
  <si>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</si>
  <si>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</si>
  <si>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</si>
  <si>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</si>
  <si>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</si>
  <si>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</si>
  <si>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</si>
  <si>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</si>
  <si>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</si>
  <si>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</si>
  <si>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</si>
  <si>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</si>
  <si>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</si>
  <si>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</si>
  <si>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</si>
  <si>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</si>
  <si>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</si>
  <si>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</si>
  <si>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</si>
  <si>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</si>
  <si>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</si>
  <si>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</si>
  <si>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</si>
  <si>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</si>
  <si>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</si>
  <si>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</si>
  <si>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</si>
  <si>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</si>
  <si>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</si>
  <si>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</si>
  <si>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</si>
  <si>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</si>
  <si>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</si>
  <si>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</si>
  <si>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</si>
  <si>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</si>
  <si>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</si>
  <si>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</si>
  <si>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</si>
  <si>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</si>
  <si>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</si>
  <si>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</si>
  <si>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</si>
  <si>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</si>
  <si>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</si>
  <si>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</si>
  <si>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</si>
  <si>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</si>
  <si>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</si>
  <si>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</si>
  <si>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</si>
  <si>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</si>
  <si>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</si>
  <si>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</si>
  <si>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</si>
  <si>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</si>
  <si>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</si>
  <si>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</si>
  <si>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</si>
  <si>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</si>
  <si>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</si>
  <si>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</si>
  <si>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</si>
  <si>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</si>
  <si>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</si>
  <si>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</si>
  <si>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</si>
  <si>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</si>
  <si>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</si>
  <si>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</si>
  <si>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</si>
  <si>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</si>
  <si>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</si>
  <si>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</si>
  <si>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</si>
  <si>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</si>
  <si>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</si>
  <si>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</si>
  <si>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</si>
  <si>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</si>
  <si>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</si>
  <si>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</si>
  <si>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</si>
  <si>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</si>
  <si>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</si>
  <si>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</si>
  <si>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</si>
  <si>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</si>
  <si>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</si>
  <si>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</si>
  <si>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</si>
  <si>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</si>
  <si>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</si>
  <si>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</si>
  <si>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</si>
  <si>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</si>
  <si>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</si>
  <si>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</si>
  <si>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</si>
  <si>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</si>
  <si>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</si>
  <si>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</si>
  <si>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</si>
  <si>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</si>
  <si>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</si>
  <si>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</si>
  <si>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</si>
  <si>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</si>
  <si>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</si>
  <si>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</si>
  <si>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</si>
  <si>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</si>
  <si>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</si>
  <si>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</si>
  <si>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</si>
  <si>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</si>
  <si>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</si>
  <si>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</si>
  <si>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</si>
  <si>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</si>
  <si>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</si>
  <si>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</si>
  <si>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</si>
  <si>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</si>
  <si>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</si>
  <si>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</si>
  <si>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</si>
  <si>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</si>
  <si>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</si>
  <si>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</si>
  <si>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</si>
  <si>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</si>
  <si>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</si>
  <si>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</si>
  <si>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</si>
  <si>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</si>
  <si>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</si>
  <si>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</si>
  <si>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</si>
  <si>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</si>
  <si>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</si>
  <si>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</si>
  <si>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</si>
  <si>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</si>
  <si>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</si>
  <si>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</si>
  <si>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</si>
  <si>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</si>
  <si>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</si>
  <si>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</si>
  <si>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</si>
  <si>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</si>
  <si>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</si>
  <si>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</si>
  <si>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</si>
  <si>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</si>
  <si>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</si>
  <si>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</si>
  <si>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</si>
  <si>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</si>
  <si>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</si>
  <si>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</si>
  <si>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</si>
  <si>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</si>
  <si>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</si>
  <si>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</si>
  <si>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</si>
  <si>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</si>
  <si>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</si>
  <si>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</si>
  <si>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</si>
  <si>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</si>
  <si>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</si>
  <si>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</si>
  <si>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</si>
  <si>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</si>
  <si>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</si>
  <si>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</si>
  <si>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</si>
  <si>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</si>
  <si>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</si>
  <si>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</si>
  <si>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</si>
  <si>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</si>
  <si>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</si>
  <si>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</si>
  <si>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</si>
  <si>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</si>
  <si>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</si>
  <si>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</si>
  <si>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</si>
  <si>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</si>
  <si>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</si>
  <si>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</si>
  <si>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</si>
  <si>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</si>
  <si>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</si>
  <si>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</si>
  <si>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</si>
  <si>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</si>
  <si>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</si>
  <si>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</si>
  <si>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</si>
  <si>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</si>
  <si>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</si>
  <si>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</si>
  <si>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</si>
  <si>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</si>
  <si>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</si>
  <si>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</si>
  <si>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</si>
  <si>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</si>
  <si>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</si>
  <si>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</si>
  <si>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</si>
  <si>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</si>
  <si>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</si>
  <si>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</si>
  <si>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</si>
  <si>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</si>
  <si>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</si>
  <si>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</si>
  <si>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</si>
  <si>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</si>
  <si>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</si>
  <si>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</si>
  <si>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</si>
  <si>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</si>
  <si>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</si>
  <si>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</si>
  <si>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</si>
  <si>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</si>
  <si>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</si>
  <si>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</si>
  <si>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</si>
  <si>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</si>
  <si>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</si>
  <si>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</si>
  <si>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</si>
  <si>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</si>
  <si>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</si>
  <si>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</si>
  <si>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</si>
  <si>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</si>
  <si>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</si>
  <si>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</si>
  <si>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</si>
  <si>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</si>
  <si>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</si>
  <si>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</si>
  <si>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</si>
  <si>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</si>
  <si>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</si>
  <si>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</si>
  <si>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</si>
  <si>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</si>
  <si>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</si>
  <si>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</si>
  <si>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</si>
  <si>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</si>
  <si>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</si>
  <si>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</si>
  <si>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</si>
  <si>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</si>
  <si>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</si>
  <si>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</si>
  <si>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</si>
  <si>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</si>
  <si>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</si>
  <si>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</si>
  <si>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</si>
  <si>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</si>
  <si>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</si>
  <si>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</si>
  <si>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</si>
  <si>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</si>
  <si>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</si>
  <si>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</si>
  <si>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</si>
  <si>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</si>
  <si>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</si>
  <si>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</si>
  <si>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</si>
  <si>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</si>
  <si>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</si>
  <si>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</si>
  <si>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</si>
  <si>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</si>
  <si>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</si>
  <si>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</si>
  <si>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</si>
  <si>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</si>
  <si>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</si>
  <si>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</si>
  <si>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</si>
  <si>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</si>
  <si>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</si>
  <si>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</si>
  <si>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</si>
  <si>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</si>
  <si>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</si>
  <si>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</si>
  <si>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</si>
  <si>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</si>
  <si>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</si>
  <si>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</si>
  <si>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</si>
  <si>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</si>
  <si>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</si>
  <si>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</si>
  <si>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</si>
  <si>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</si>
  <si>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</si>
  <si>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</si>
  <si>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</si>
  <si>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</si>
  <si>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</si>
  <si>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</si>
  <si>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</si>
  <si>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</si>
  <si>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</si>
  <si>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</si>
  <si>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</si>
  <si>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</si>
  <si>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</si>
  <si>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</si>
  <si>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</si>
  <si>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</si>
  <si>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</si>
  <si>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</si>
  <si>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</si>
  <si>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</si>
  <si>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</si>
  <si>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</si>
  <si>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</si>
  <si>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</si>
  <si>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</si>
  <si>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</si>
  <si>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</si>
  <si>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</si>
  <si>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</si>
  <si>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</si>
  <si>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</si>
  <si>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</si>
  <si>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</si>
  <si>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</si>
  <si>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</si>
  <si>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</si>
  <si>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</si>
  <si>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</si>
  <si>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</si>
  <si>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</si>
  <si>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</si>
  <si>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</si>
  <si>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</si>
  <si>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</si>
  <si>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</si>
  <si>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</si>
  <si>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</si>
  <si>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</si>
  <si>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</si>
  <si>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</si>
  <si>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</si>
  <si>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</si>
  <si>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</si>
  <si>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</si>
  <si>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</si>
  <si>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</si>
  <si>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</si>
  <si>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</si>
  <si>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</si>
  <si>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</si>
  <si>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</si>
  <si>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</si>
  <si>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</si>
  <si>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</si>
  <si>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</si>
  <si>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</si>
  <si>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</si>
  <si>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</si>
  <si>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</si>
  <si>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</si>
  <si>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</si>
  <si>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</si>
  <si>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</si>
  <si>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</si>
  <si>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</si>
  <si>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</si>
  <si>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</si>
  <si>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</si>
  <si>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</si>
  <si>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</si>
  <si>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</si>
  <si>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</si>
  <si>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</si>
  <si>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</si>
  <si>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</si>
  <si>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</si>
  <si>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</si>
  <si>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</si>
  <si>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</si>
  <si>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</si>
  <si>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</si>
  <si>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</si>
  <si>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</si>
  <si>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</si>
  <si>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</si>
  <si>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</si>
  <si>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</si>
  <si>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</si>
  <si>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</si>
  <si>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</si>
  <si>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</si>
  <si>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</si>
  <si>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</si>
  <si>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</si>
  <si>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</si>
  <si>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</si>
  <si>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</si>
  <si>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</si>
  <si>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</si>
  <si>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</si>
  <si>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</si>
  <si>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</si>
  <si>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</si>
  <si>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</si>
  <si>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</si>
  <si>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</si>
  <si>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</si>
  <si>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</si>
  <si>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</si>
  <si>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</si>
  <si>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</si>
  <si>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</si>
  <si>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</si>
  <si>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</si>
  <si>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</si>
  <si>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</si>
  <si>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</si>
  <si>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</si>
  <si>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</si>
  <si>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</si>
  <si>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</si>
  <si>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</si>
  <si>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</si>
  <si>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</si>
  <si>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</si>
  <si>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</si>
  <si>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</si>
  <si>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</si>
  <si>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</si>
  <si>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</si>
  <si>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</si>
  <si>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</si>
  <si>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</si>
  <si>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</si>
  <si>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</si>
  <si>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</si>
  <si>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</si>
  <si>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</si>
  <si>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</si>
  <si>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</si>
  <si>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</si>
  <si>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</si>
  <si>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</si>
  <si>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</si>
  <si>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</si>
  <si>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</si>
  <si>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</si>
  <si>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</si>
  <si>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</si>
  <si>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</si>
  <si>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</si>
  <si>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</si>
  <si>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</si>
  <si>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</si>
  <si>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</si>
  <si>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</si>
  <si>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</si>
  <si>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</si>
  <si>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</si>
  <si>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</si>
  <si>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</si>
  <si>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</si>
  <si>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</si>
  <si>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</si>
  <si>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</si>
  <si>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</si>
  <si>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</si>
  <si>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</si>
  <si>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</si>
  <si>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</si>
  <si>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</si>
  <si>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</si>
  <si>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</si>
  <si>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</si>
  <si>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</si>
  <si>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</si>
  <si>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</si>
  <si>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</si>
  <si>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</si>
  <si>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</si>
  <si>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</si>
  <si>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</si>
  <si>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</si>
  <si>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</si>
  <si>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</si>
  <si>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</si>
  <si>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</si>
  <si>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</si>
  <si>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</si>
  <si>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</si>
  <si>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</si>
  <si>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</si>
  <si>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</si>
  <si>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</si>
  <si>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</si>
  <si>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</si>
  <si>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</si>
  <si>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</si>
  <si>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</si>
  <si>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</si>
  <si>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</si>
  <si>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</si>
  <si>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</si>
  <si>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</si>
  <si>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</si>
  <si>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</si>
  <si>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</si>
  <si>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</si>
  <si>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</si>
  <si>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</si>
  <si>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</si>
  <si>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</si>
  <si>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</si>
  <si>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</si>
  <si>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</si>
  <si>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</si>
  <si>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</si>
  <si>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</si>
  <si>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</si>
  <si>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</si>
  <si>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</si>
  <si>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</si>
  <si>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</si>
  <si>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</si>
  <si>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</si>
  <si>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</si>
  <si>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</si>
  <si>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</si>
  <si>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</si>
  <si>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</si>
  <si>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</si>
  <si>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</si>
  <si>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</si>
  <si>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</si>
  <si>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</si>
  <si>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</si>
  <si>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</si>
  <si>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</si>
  <si>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</si>
  <si>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</si>
  <si>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</si>
  <si>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</si>
  <si>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</si>
  <si>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</si>
  <si>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</si>
  <si>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</si>
  <si>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</si>
  <si>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</si>
  <si>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</si>
  <si>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</si>
  <si>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</si>
  <si>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</si>
  <si>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</si>
  <si>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</si>
  <si>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</si>
  <si>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</si>
  <si>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</si>
  <si>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</si>
  <si>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</si>
  <si>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</si>
  <si>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</si>
  <si>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</si>
  <si>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</si>
  <si>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</si>
  <si>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</si>
  <si>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</si>
  <si>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</si>
  <si>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</si>
  <si>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</si>
  <si>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</si>
  <si>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</si>
  <si>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</si>
  <si>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</si>
  <si>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</si>
  <si>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</si>
  <si>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</si>
  <si>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</si>
  <si>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</si>
  <si>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</si>
  <si>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</si>
  <si>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</si>
  <si>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</si>
  <si>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</si>
  <si>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</si>
  <si>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</si>
  <si>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</si>
  <si>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</si>
  <si>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</si>
  <si>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</si>
  <si>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</si>
  <si>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</si>
  <si>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</si>
  <si>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</si>
  <si>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</si>
  <si>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</si>
  <si>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</si>
  <si>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</si>
  <si>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</si>
  <si>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</si>
  <si>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</si>
  <si>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</si>
  <si>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</si>
  <si>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</si>
  <si>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</si>
  <si>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</si>
  <si>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</si>
  <si>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</si>
  <si>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</si>
  <si>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</si>
  <si>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</si>
  <si>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</si>
  <si>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</si>
  <si>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</si>
  <si>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</si>
  <si>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</si>
  <si>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</si>
  <si>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</si>
  <si>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</si>
  <si>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</si>
  <si>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</si>
  <si>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</si>
  <si>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</si>
  <si>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</si>
  <si>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</si>
  <si>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</si>
  <si>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</si>
  <si>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</si>
  <si>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</si>
  <si>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</si>
  <si>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</si>
  <si>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</si>
  <si>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</si>
  <si>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</si>
  <si>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</si>
  <si>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</si>
  <si>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</si>
  <si>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</si>
  <si>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</si>
  <si>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</si>
  <si>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</si>
  <si>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</si>
  <si>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</si>
  <si>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</si>
  <si>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</si>
  <si>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</si>
  <si>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</si>
  <si>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</si>
  <si>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</si>
  <si>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</si>
  <si>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</si>
  <si>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</si>
  <si>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</si>
  <si>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</si>
  <si>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</si>
  <si>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</si>
  <si>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</si>
  <si>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</si>
  <si>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</si>
  <si>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</si>
  <si>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</si>
  <si>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</si>
  <si>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</si>
  <si>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</si>
  <si>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</si>
  <si>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</si>
  <si>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</si>
  <si>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</si>
  <si>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</si>
  <si>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</si>
  <si>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</si>
  <si>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</si>
  <si>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</si>
  <si>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</si>
  <si>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</si>
  <si>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</si>
  <si>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</si>
  <si>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</si>
  <si>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</si>
  <si>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</si>
  <si>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</si>
  <si>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</si>
  <si>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</si>
  <si>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</si>
  <si>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</si>
  <si>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</si>
  <si>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</si>
  <si>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</si>
  <si>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</si>
  <si>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</si>
  <si>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</si>
  <si>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</si>
  <si>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</si>
  <si>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</si>
  <si>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</si>
  <si>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</si>
  <si>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</si>
  <si>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</si>
  <si>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</si>
  <si>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</si>
  <si>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</si>
  <si>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</si>
  <si>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</si>
  <si>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</si>
  <si>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</si>
  <si>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</si>
  <si>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</si>
  <si>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</si>
  <si>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</si>
  <si>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</si>
  <si>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</si>
  <si>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</si>
  <si>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</si>
  <si>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</si>
  <si>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</si>
  <si>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</si>
  <si>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</si>
  <si>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</si>
  <si>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</si>
  <si>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</si>
  <si>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</si>
  <si>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</si>
  <si>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</si>
  <si>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</si>
  <si>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</si>
  <si>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</si>
  <si>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</si>
  <si>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</si>
  <si>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</si>
  <si>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</si>
  <si>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</si>
  <si>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</si>
  <si>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</si>
  <si>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</si>
  <si>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</si>
  <si>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</si>
  <si>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</si>
  <si>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</si>
  <si>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</si>
  <si>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</si>
  <si>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</si>
  <si>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</si>
  <si>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</si>
  <si>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</si>
  <si>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</si>
  <si>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</si>
  <si>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</si>
  <si>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</si>
  <si>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</si>
  <si>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</si>
  <si>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</si>
  <si>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</si>
  <si>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</si>
  <si>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</si>
  <si>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</si>
  <si>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</si>
  <si>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</si>
  <si>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</si>
  <si>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</si>
  <si>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</si>
  <si>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</si>
  <si>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</si>
  <si>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</si>
  <si>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</si>
  <si>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</si>
  <si>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</si>
  <si>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</si>
  <si>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</si>
  <si>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</si>
  <si>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</si>
  <si>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</si>
  <si>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</si>
  <si>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</si>
  <si>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</si>
  <si>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</si>
  <si>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</si>
  <si>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</si>
  <si>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</si>
  <si>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</si>
  <si>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</si>
  <si>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</si>
  <si>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</si>
  <si>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</si>
  <si>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</si>
  <si>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</si>
  <si>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</si>
  <si>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</si>
  <si>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</si>
  <si>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</si>
  <si>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</si>
  <si>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</si>
  <si>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</si>
  <si>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</si>
  <si>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</si>
  <si>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</si>
  <si>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</si>
  <si>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</si>
  <si>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</si>
  <si>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</si>
  <si>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</si>
  <si>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</si>
  <si>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</si>
  <si>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</si>
  <si>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</si>
  <si>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</si>
  <si>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</si>
  <si>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</si>
  <si>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</si>
  <si>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</si>
  <si>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</si>
  <si>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</si>
  <si>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</si>
  <si>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</si>
  <si>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</si>
  <si>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</si>
  <si>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</si>
  <si>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</si>
  <si>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</si>
  <si>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</si>
  <si>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</si>
  <si>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</si>
  <si>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</si>
  <si>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</si>
  <si>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</si>
  <si>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</si>
  <si>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</si>
  <si>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</si>
  <si>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</si>
  <si>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</si>
  <si>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</si>
  <si>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</si>
  <si>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</si>
  <si>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</si>
  <si>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</si>
  <si>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</si>
  <si>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</si>
  <si>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</si>
  <si>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</si>
  <si>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</si>
  <si>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</si>
  <si>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</si>
  <si>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</si>
  <si>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</si>
  <si>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</si>
  <si>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</si>
  <si>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</si>
  <si>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</si>
  <si>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</si>
  <si>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</si>
  <si>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</si>
  <si>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</si>
  <si>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</si>
  <si>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</si>
  <si>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</si>
  <si>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</si>
  <si>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</si>
  <si>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</si>
  <si>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</si>
  <si>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</si>
  <si>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</si>
  <si>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</si>
  <si>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</si>
  <si>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</si>
  <si>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</si>
  <si>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</si>
  <si>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</si>
  <si>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</si>
  <si>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</si>
  <si>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</si>
  <si>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</si>
  <si>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</si>
  <si>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</si>
  <si>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</si>
  <si>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</si>
  <si>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</si>
  <si>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</si>
  <si>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</si>
  <si>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</si>
  <si>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</si>
  <si>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</si>
  <si>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</si>
  <si>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</si>
  <si>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</si>
  <si>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</si>
  <si>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</si>
  <si>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</si>
  <si>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</si>
  <si>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</si>
  <si>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</si>
  <si>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</si>
  <si>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</si>
  <si>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</si>
  <si>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</si>
  <si>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</si>
  <si>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</si>
  <si>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</si>
  <si>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</si>
  <si>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</si>
  <si>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</si>
  <si>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</si>
  <si>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</si>
  <si>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</si>
  <si>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</si>
  <si>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</si>
  <si>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</si>
  <si>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</si>
  <si>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</si>
  <si>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</si>
  <si>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</si>
  <si>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</si>
  <si>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</si>
  <si>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</si>
  <si>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</si>
  <si>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</si>
  <si>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</si>
  <si>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</si>
  <si>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</si>
  <si>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</si>
  <si>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</si>
  <si>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</si>
  <si>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</si>
  <si>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</si>
  <si>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</si>
  <si>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</si>
  <si>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</si>
  <si>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</si>
  <si>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</si>
  <si>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</si>
  <si>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</si>
  <si>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</si>
  <si>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</si>
  <si>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</si>
  <si>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</si>
  <si>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</si>
  <si>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</si>
  <si>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</si>
  <si>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</si>
  <si>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</si>
  <si>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</si>
  <si>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</si>
  <si>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</si>
  <si>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</si>
  <si>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</si>
  <si>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</si>
  <si>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</si>
  <si>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</si>
  <si>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</si>
  <si>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</si>
  <si>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</si>
  <si>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</si>
  <si>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</si>
  <si>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</si>
  <si>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</si>
  <si>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</si>
  <si>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</si>
  <si>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</si>
  <si>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</si>
  <si>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</si>
  <si>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</si>
  <si>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</si>
  <si>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</si>
  <si>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</si>
  <si>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</si>
  <si>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</si>
  <si>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</si>
  <si>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</si>
  <si>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</si>
  <si>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</si>
  <si>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</si>
  <si>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</si>
  <si>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</si>
  <si>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</si>
  <si>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</si>
  <si>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</si>
  <si>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</si>
  <si>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</si>
  <si>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</si>
  <si>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</si>
  <si>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</si>
  <si>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</si>
  <si>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</si>
  <si>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</si>
  <si>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</si>
  <si>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</si>
  <si>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</si>
  <si>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</si>
  <si>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</si>
  <si>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</si>
  <si>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</si>
  <si>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</si>
  <si>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</si>
  <si>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</si>
  <si>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</si>
  <si>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</si>
  <si>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</si>
  <si>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</si>
  <si>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</si>
  <si>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</si>
  <si>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</si>
  <si>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</si>
  <si>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</si>
  <si>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</si>
  <si>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</si>
  <si>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</si>
  <si>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</si>
  <si>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</si>
  <si>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</si>
  <si>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</si>
  <si>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</si>
  <si>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</si>
  <si>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</si>
  <si>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</si>
  <si>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</si>
  <si>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</si>
  <si>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</si>
  <si>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</si>
  <si>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</si>
  <si>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</si>
  <si>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</si>
  <si>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</si>
  <si>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</si>
  <si>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</si>
  <si>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</si>
  <si>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</si>
  <si>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</si>
  <si>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</si>
  <si>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</si>
  <si>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</si>
  <si>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</si>
  <si>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</si>
  <si>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</si>
  <si>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</si>
  <si>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</si>
  <si>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</si>
  <si>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</si>
  <si>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</si>
  <si>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</si>
  <si>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</si>
  <si>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</si>
  <si>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</si>
  <si>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</si>
  <si>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</si>
  <si>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</si>
  <si>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</si>
  <si>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</si>
  <si>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</si>
  <si>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</si>
  <si>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</si>
  <si>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</si>
  <si>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</si>
  <si>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</si>
  <si>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</si>
  <si>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</si>
  <si>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</si>
  <si>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</si>
  <si>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</si>
  <si>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</si>
  <si>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</si>
  <si>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</si>
  <si>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</si>
  <si>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</si>
  <si>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</si>
  <si>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</si>
  <si>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</si>
  <si>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</si>
  <si>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</si>
  <si>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</si>
  <si>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</si>
  <si>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</si>
  <si>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</si>
  <si>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</si>
  <si>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</si>
  <si>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</si>
  <si>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</si>
  <si>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</si>
  <si>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</si>
  <si>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</si>
  <si>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</si>
  <si>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</si>
  <si>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</si>
  <si>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</si>
  <si>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</si>
  <si>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</si>
  <si>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</si>
  <si>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</si>
  <si>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</si>
  <si>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</si>
  <si>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</si>
  <si>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</si>
  <si>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</si>
  <si>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</si>
  <si>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</si>
  <si>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</si>
  <si>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</si>
  <si>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</si>
  <si>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</si>
  <si>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</si>
  <si>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</si>
  <si>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</si>
  <si>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</si>
  <si>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</si>
  <si>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</si>
  <si>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</si>
  <si>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</si>
  <si>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</si>
  <si>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</si>
  <si>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</si>
  <si>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</si>
  <si>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</si>
  <si>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</si>
  <si>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</si>
  <si>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</si>
  <si>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</si>
  <si>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</si>
  <si>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</si>
  <si>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</si>
  <si>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</si>
  <si>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</si>
  <si>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</si>
  <si>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</si>
  <si>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</si>
  <si>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</si>
  <si>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</si>
  <si>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</si>
  <si>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</si>
  <si>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</si>
  <si>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</si>
  <si>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</si>
  <si>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</si>
  <si>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</si>
  <si>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</si>
  <si>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</si>
  <si>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</si>
  <si>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</si>
  <si>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</si>
  <si>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</si>
  <si>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</si>
  <si>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</si>
  <si>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</si>
  <si>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</si>
  <si>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</si>
  <si>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</si>
  <si>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</si>
  <si>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</si>
  <si>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</si>
  <si>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</si>
  <si>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</si>
  <si>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</si>
  <si>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</si>
  <si>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</si>
  <si>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</si>
  <si>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</si>
  <si>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</si>
  <si>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</si>
  <si>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</si>
  <si>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</si>
  <si>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</si>
  <si>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</si>
  <si>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</si>
  <si>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</si>
  <si>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</si>
  <si>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</si>
  <si>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</si>
  <si>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</si>
  <si>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</si>
  <si>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</si>
  <si>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</si>
  <si>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</si>
  <si>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</si>
  <si>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</si>
  <si>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</si>
  <si>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</si>
  <si>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</si>
  <si>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</si>
  <si>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</si>
  <si>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</si>
  <si>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</si>
  <si>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</si>
  <si>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</si>
  <si>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</si>
  <si>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</si>
  <si>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</si>
  <si>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</si>
  <si>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</si>
  <si>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</si>
  <si>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</si>
  <si>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</si>
  <si>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</si>
  <si>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</si>
  <si>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</si>
  <si>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</si>
  <si>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</si>
  <si>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</si>
  <si>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</si>
  <si>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</si>
  <si>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</si>
  <si>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</si>
  <si>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</si>
  <si>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</si>
  <si>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</si>
  <si>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</si>
  <si>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</si>
  <si>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</si>
  <si>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</si>
  <si>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</si>
  <si>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</si>
  <si>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</si>
  <si>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</si>
  <si>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</si>
  <si>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</si>
  <si>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</si>
  <si>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</si>
  <si>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</si>
  <si>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</si>
  <si>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</si>
  <si>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</si>
  <si>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</si>
  <si>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</si>
  <si>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</si>
  <si>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</si>
  <si>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</si>
  <si>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</si>
  <si>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</si>
  <si>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</si>
  <si>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</si>
  <si>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</si>
  <si>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</si>
  <si>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</si>
  <si>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</si>
  <si>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</si>
  <si>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</si>
  <si>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</si>
  <si>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</si>
  <si>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</si>
  <si>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</si>
  <si>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</si>
  <si>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</si>
  <si>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</si>
  <si>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</si>
  <si>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</si>
  <si>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</si>
  <si>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</si>
  <si>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</si>
  <si>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</si>
  <si>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</si>
  <si>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</si>
  <si>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</si>
  <si>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</si>
  <si>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</si>
  <si>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</si>
  <si>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</si>
  <si>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</si>
  <si>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</si>
  <si>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</si>
  <si>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</si>
  <si>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</si>
  <si>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</si>
  <si>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</si>
  <si>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</si>
  <si>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</si>
  <si>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</si>
  <si>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</si>
  <si>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</si>
  <si>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</si>
  <si>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</si>
  <si>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</si>
  <si>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</si>
  <si>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</si>
  <si>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</si>
  <si>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</si>
  <si>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</si>
  <si>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</si>
  <si>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</si>
  <si>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</si>
  <si>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</si>
  <si>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</si>
  <si>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</si>
  <si>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</si>
  <si>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</si>
  <si>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</si>
  <si>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</si>
  <si>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</si>
  <si>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</si>
  <si>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</si>
  <si>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</si>
  <si>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</si>
  <si>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</si>
  <si>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</si>
  <si>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</si>
  <si>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</si>
  <si>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</si>
  <si>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</si>
  <si>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</si>
  <si>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</si>
  <si>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</si>
  <si>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</si>
  <si>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</si>
  <si>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</si>
  <si>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</si>
  <si>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</si>
  <si>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</si>
  <si>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</si>
  <si>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</si>
  <si>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</si>
  <si>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</si>
  <si>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</si>
  <si>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</si>
  <si>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</si>
  <si>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</si>
  <si>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</si>
  <si>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</si>
  <si>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</si>
  <si>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</si>
  <si>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</si>
  <si>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</si>
  <si>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</si>
  <si>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</si>
  <si>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</si>
  <si>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</si>
  <si>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</si>
  <si>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</si>
  <si>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</si>
  <si>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</si>
  <si>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</si>
  <si>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</si>
  <si>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</si>
  <si>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</si>
  <si>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</si>
  <si>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</si>
  <si>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</si>
  <si>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</si>
  <si>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</si>
  <si>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</si>
  <si>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</si>
  <si>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</si>
  <si>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</si>
  <si>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</si>
  <si>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</si>
  <si>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</si>
  <si>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</si>
  <si>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</si>
  <si>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</si>
  <si>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</si>
  <si>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</si>
  <si>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</si>
  <si>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</si>
  <si>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</si>
  <si>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</si>
  <si>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</si>
  <si>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</si>
  <si>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</si>
  <si>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</si>
  <si>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</si>
  <si>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</si>
  <si>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</si>
  <si>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</si>
  <si>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</si>
  <si>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</si>
  <si>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</si>
  <si>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</si>
  <si>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</si>
  <si>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</si>
  <si>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</si>
  <si>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</si>
  <si>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</si>
  <si>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</si>
  <si>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</si>
  <si>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</si>
  <si>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</si>
  <si>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</si>
  <si>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</si>
  <si>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</si>
  <si>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</si>
  <si>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</si>
  <si>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</si>
  <si>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</si>
  <si>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</si>
  <si>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</si>
  <si>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</si>
  <si>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</si>
  <si>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</si>
  <si>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</si>
  <si>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</si>
  <si>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</si>
  <si>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</si>
  <si>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</si>
  <si>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</si>
  <si>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</si>
  <si>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</si>
  <si>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</si>
  <si>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</si>
  <si>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</si>
  <si>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</si>
  <si>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</si>
  <si>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</si>
  <si>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</si>
  <si>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</si>
  <si>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</si>
  <si>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</si>
  <si>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</si>
  <si>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</si>
  <si>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</si>
  <si>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</si>
  <si>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</si>
  <si>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</si>
  <si>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</si>
  <si>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</si>
  <si>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</si>
  <si>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</si>
  <si>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</si>
  <si>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</si>
  <si>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</si>
  <si>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</si>
  <si>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</si>
  <si>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</si>
  <si>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</si>
  <si>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</si>
  <si>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</si>
  <si>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</si>
  <si>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</si>
  <si>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</si>
  <si>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</si>
  <si>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</si>
  <si>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</si>
  <si>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</si>
  <si>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</si>
  <si>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</si>
  <si>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</si>
  <si>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</si>
  <si>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</si>
  <si>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</si>
  <si>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</si>
  <si>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</si>
  <si>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</si>
  <si>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</si>
  <si>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</si>
  <si>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</si>
  <si>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</si>
  <si>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</si>
  <si>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</si>
  <si>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</si>
  <si>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</si>
  <si>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</si>
  <si>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</si>
  <si>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</si>
  <si>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</si>
  <si>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</si>
  <si>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</si>
  <si>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</si>
  <si>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</si>
  <si>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</si>
  <si>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</si>
  <si>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</si>
  <si>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</si>
  <si>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</si>
  <si>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</si>
  <si>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</si>
  <si>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</si>
  <si>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</si>
  <si>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</si>
  <si>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</si>
  <si>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</si>
  <si>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</si>
  <si>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</si>
  <si>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</si>
  <si>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</si>
  <si>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</si>
  <si>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</si>
  <si>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</si>
  <si>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</si>
  <si>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</si>
  <si>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</si>
  <si>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</si>
  <si>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</si>
  <si>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</si>
  <si>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</si>
  <si>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</si>
  <si>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</si>
  <si>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</si>
  <si>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</si>
  <si>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</si>
  <si>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</si>
  <si>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</si>
  <si>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</si>
  <si>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</si>
  <si>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</si>
  <si>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</si>
  <si>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</si>
  <si>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</si>
  <si>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</si>
  <si>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</si>
  <si>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</si>
  <si>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</si>
  <si>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</si>
  <si>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</si>
  <si>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</si>
  <si>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</si>
  <si>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</si>
  <si>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</si>
  <si>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</si>
  <si>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</si>
  <si>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</si>
  <si>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</si>
  <si>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</si>
  <si>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</si>
  <si>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</si>
  <si>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</si>
  <si>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</si>
  <si>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</si>
  <si>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</si>
  <si>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</si>
  <si>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</si>
  <si>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</si>
  <si>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</si>
  <si>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</si>
  <si>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</si>
  <si>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</si>
  <si>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</si>
  <si>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</si>
  <si>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</si>
  <si>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</si>
  <si>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</si>
  <si>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</si>
  <si>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</si>
  <si>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</si>
  <si>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</si>
  <si>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</si>
  <si>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</si>
  <si>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</si>
  <si>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</si>
  <si>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</si>
  <si>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</si>
  <si>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</si>
  <si>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</si>
  <si>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</si>
  <si>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</si>
  <si>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</si>
  <si>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</si>
  <si>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</si>
  <si>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</si>
  <si>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</si>
  <si>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</si>
  <si>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</si>
  <si>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</si>
  <si>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</si>
  <si>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</si>
  <si>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</si>
  <si>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</si>
  <si>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</si>
  <si>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</si>
  <si>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</si>
  <si>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</si>
  <si>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</si>
  <si>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</si>
  <si>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</si>
  <si>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</si>
  <si>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</si>
  <si>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</si>
  <si>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</si>
  <si>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</si>
  <si>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</si>
  <si>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</si>
  <si>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</si>
  <si>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</si>
  <si>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</si>
  <si>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</si>
  <si>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</si>
  <si>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</si>
  <si>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</si>
  <si>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</si>
  <si>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</si>
  <si>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</si>
  <si>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</si>
  <si>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</si>
  <si>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</si>
  <si>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</si>
  <si>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</si>
  <si>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</si>
  <si>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</si>
  <si>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</si>
  <si>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</si>
  <si>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</si>
  <si>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</si>
  <si>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</si>
  <si>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</si>
  <si>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</si>
  <si>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</si>
  <si>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</si>
  <si>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</si>
  <si>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</si>
  <si>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</si>
  <si>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</si>
  <si>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</si>
  <si>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</si>
  <si>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</si>
  <si>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</si>
  <si>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</si>
  <si>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</si>
  <si>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</si>
  <si>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</si>
  <si>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</si>
  <si>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</si>
  <si>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</si>
  <si>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</si>
  <si>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</si>
  <si>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</si>
  <si>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</si>
  <si>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</si>
  <si>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</si>
  <si>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</si>
  <si>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</si>
  <si>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</si>
  <si>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</si>
  <si>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</si>
  <si>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</si>
  <si>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</si>
  <si>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</si>
  <si>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</si>
  <si>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</si>
  <si>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</si>
  <si>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</si>
  <si>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</si>
  <si>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</si>
  <si>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</si>
  <si>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</si>
  <si>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</si>
  <si>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</si>
  <si>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</si>
  <si>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</si>
  <si>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</si>
  <si>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</si>
  <si>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</si>
  <si>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</si>
  <si>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</si>
  <si>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</si>
  <si>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</si>
  <si>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</si>
  <si>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</si>
  <si>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</si>
  <si>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</si>
  <si>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</si>
  <si>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</si>
  <si>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</si>
  <si>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</si>
  <si>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</si>
  <si>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</si>
  <si>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</si>
  <si>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</si>
  <si>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</si>
  <si>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</si>
  <si>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</si>
  <si>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</si>
  <si>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</si>
  <si>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</si>
  <si>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</si>
  <si>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</si>
  <si>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</si>
  <si>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</si>
  <si>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</si>
  <si>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</si>
  <si>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</si>
  <si>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</si>
  <si>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</si>
  <si>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</si>
  <si>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</si>
  <si>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</si>
  <si>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</si>
  <si>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</si>
  <si>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</si>
  <si>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</si>
  <si>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</si>
  <si>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</si>
  <si>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</si>
  <si>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</si>
  <si>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</si>
  <si>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</si>
  <si>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</si>
  <si>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</si>
  <si>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</si>
  <si>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</si>
  <si>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</si>
  <si>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</si>
  <si>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</si>
  <si>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</si>
  <si>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</si>
  <si>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</si>
  <si>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</si>
  <si>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</si>
  <si>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</si>
  <si>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</si>
  <si>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</si>
  <si>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</si>
  <si>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</si>
  <si>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</si>
  <si>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</si>
  <si>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</si>
  <si>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</si>
  <si>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</si>
  <si>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</si>
  <si>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</si>
  <si>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</si>
  <si>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</si>
  <si>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</si>
  <si>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</si>
  <si>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</si>
  <si>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</si>
  <si>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</si>
  <si>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</si>
  <si>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</si>
  <si>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</si>
  <si>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</si>
  <si>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</si>
  <si>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</si>
  <si>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</si>
  <si>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</si>
  <si>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</si>
  <si>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</si>
  <si>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</si>
  <si>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</si>
  <si>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</si>
  <si>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</si>
  <si>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</si>
  <si>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</si>
  <si>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</si>
  <si>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</si>
  <si>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</si>
  <si>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</si>
  <si>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</si>
  <si>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</si>
  <si>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</si>
  <si>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</si>
  <si>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</si>
  <si>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</si>
  <si>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</si>
  <si>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</si>
  <si>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</si>
  <si>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</si>
  <si>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</si>
  <si>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</si>
  <si>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</si>
  <si>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</si>
  <si>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</si>
  <si>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</si>
  <si>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</si>
  <si>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</si>
  <si>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</si>
  <si>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</si>
  <si>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</si>
  <si>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</si>
  <si>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</si>
  <si>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</si>
  <si>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</si>
  <si>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</si>
  <si>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</si>
  <si>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</si>
  <si>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</si>
  <si>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</si>
  <si>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</si>
  <si>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</si>
  <si>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</si>
  <si>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</si>
  <si>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</si>
  <si>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</si>
  <si>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</si>
  <si>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</si>
  <si>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</si>
  <si>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</si>
  <si>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</si>
  <si>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</si>
  <si>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</si>
  <si>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</si>
  <si>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</si>
  <si>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</si>
  <si>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</si>
  <si>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</si>
  <si>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</si>
  <si>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</si>
  <si>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</si>
  <si>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</si>
  <si>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</si>
  <si>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</si>
  <si>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</si>
  <si>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</si>
  <si>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</si>
  <si>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</si>
  <si>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</si>
  <si>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</si>
  <si>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</si>
  <si>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</si>
  <si>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</si>
  <si>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</si>
  <si>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</si>
  <si>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</si>
  <si>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</si>
  <si>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</si>
  <si>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</si>
  <si>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</si>
  <si>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</si>
  <si>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</si>
  <si>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</si>
  <si>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</si>
  <si>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</si>
  <si>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</si>
  <si>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</si>
  <si>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</si>
  <si>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</si>
  <si>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</si>
  <si>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</si>
  <si>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</si>
  <si>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</si>
  <si>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</si>
  <si>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</si>
  <si>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</si>
  <si>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</si>
  <si>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</si>
  <si>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</si>
  <si>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</si>
  <si>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</si>
  <si>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</si>
  <si>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</si>
  <si>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</si>
  <si>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</si>
  <si>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</si>
  <si>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</si>
  <si>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</si>
  <si>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</si>
  <si>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</si>
  <si>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</si>
  <si>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</si>
  <si>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</si>
  <si>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</si>
  <si>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</si>
  <si>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</si>
  <si>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</si>
  <si>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</si>
  <si>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</si>
  <si>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</si>
  <si>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</si>
  <si>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</si>
  <si>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</si>
  <si>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</si>
  <si>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</si>
  <si>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</si>
  <si>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</si>
  <si>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</si>
  <si>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</si>
  <si>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</si>
  <si>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</si>
  <si>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</si>
  <si>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</si>
  <si>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</si>
  <si>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</si>
  <si>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</si>
  <si>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</si>
  <si>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</si>
  <si>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</si>
  <si>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</si>
  <si>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</si>
  <si>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</si>
  <si>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</si>
  <si>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</si>
  <si>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</si>
  <si>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</si>
  <si>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</si>
  <si>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</si>
  <si>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</si>
  <si>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</si>
  <si>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</si>
  <si>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</si>
  <si>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</si>
  <si>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</si>
  <si>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</si>
  <si>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</si>
  <si>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</si>
  <si>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</si>
  <si>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</si>
  <si>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</si>
  <si>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</si>
  <si>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</si>
  <si>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</si>
  <si>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</si>
  <si>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</si>
  <si>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</si>
  <si>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</si>
  <si>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</si>
  <si>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</si>
  <si>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</si>
  <si>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</si>
  <si>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</si>
  <si>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</si>
  <si>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</si>
  <si>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</si>
  <si>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</si>
  <si>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</si>
  <si>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</si>
  <si>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</si>
  <si>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</si>
  <si>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</si>
  <si>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</si>
  <si>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</si>
  <si>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</si>
  <si>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</si>
  <si>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</si>
  <si>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</si>
  <si>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</si>
  <si>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</si>
  <si>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</si>
  <si>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</si>
  <si>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</si>
  <si>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</si>
  <si>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</si>
  <si>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</si>
  <si>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</si>
  <si>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</si>
  <si>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</si>
  <si>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</si>
  <si>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</si>
  <si>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</si>
  <si>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</si>
  <si>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</si>
  <si>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</si>
  <si>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</si>
  <si>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</si>
  <si>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</si>
  <si>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</si>
  <si>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</si>
  <si>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</si>
  <si>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</si>
  <si>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</si>
  <si>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</si>
  <si>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</si>
  <si>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</si>
  <si>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</si>
  <si>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</si>
  <si>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</si>
  <si>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</si>
  <si>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</si>
  <si>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</si>
  <si>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</si>
  <si>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</si>
  <si>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</si>
  <si>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</si>
  <si>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</si>
  <si>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</si>
  <si>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</si>
  <si>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</si>
  <si>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</si>
  <si>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</si>
  <si>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</si>
  <si>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</si>
  <si>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</si>
  <si>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</si>
  <si>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</si>
  <si>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</si>
  <si>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</si>
  <si>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</si>
  <si>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</si>
  <si>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</si>
  <si>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</si>
  <si>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</si>
  <si>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</si>
  <si>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</si>
  <si>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</si>
  <si>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</si>
  <si>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</si>
  <si>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</si>
  <si>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</si>
  <si>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</si>
  <si>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</si>
  <si>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</si>
  <si>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</si>
  <si>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</si>
  <si>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</si>
  <si>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</si>
  <si>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</si>
  <si>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</si>
  <si>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</si>
  <si>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</si>
  <si>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</si>
  <si>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</si>
  <si>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</si>
  <si>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</si>
  <si>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</si>
  <si>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</si>
  <si>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</si>
  <si>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</si>
  <si>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</si>
  <si>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</si>
  <si>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</si>
  <si>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</si>
  <si>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</si>
  <si>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</si>
  <si>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</si>
  <si>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</si>
  <si>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</si>
  <si>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</si>
  <si>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</si>
  <si>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</si>
  <si>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</si>
  <si>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</si>
  <si>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</si>
  <si>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</si>
  <si>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</si>
  <si>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</si>
  <si>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</si>
  <si>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</si>
  <si>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</si>
  <si>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</si>
  <si>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</si>
  <si>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</si>
  <si>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</si>
  <si>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</si>
  <si>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</si>
  <si>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</si>
  <si>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</si>
  <si>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</si>
  <si>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</si>
  <si>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</si>
  <si>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</si>
  <si>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</si>
  <si>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</si>
  <si>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</si>
  <si>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</si>
  <si>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</si>
  <si>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</si>
  <si>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</si>
  <si>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</si>
  <si>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</si>
  <si>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</si>
  <si>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</si>
  <si>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</si>
  <si>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</si>
  <si>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</si>
  <si>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</si>
  <si>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</si>
  <si>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</si>
  <si>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</si>
  <si>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</si>
  <si>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</si>
  <si>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</si>
  <si>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</si>
  <si>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</si>
  <si>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</si>
  <si>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</si>
  <si>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</si>
  <si>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</si>
  <si>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</si>
  <si>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</si>
  <si>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</si>
  <si>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</si>
  <si>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</si>
  <si>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</si>
  <si>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</si>
  <si>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</si>
  <si>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</si>
  <si>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</si>
  <si>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</si>
  <si>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</si>
  <si>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</si>
  <si>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</si>
  <si>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</si>
  <si>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</si>
  <si>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</si>
  <si>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</si>
  <si>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</si>
  <si>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</si>
  <si>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</si>
  <si>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</si>
  <si>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</si>
  <si>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</si>
  <si>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</si>
  <si>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</si>
  <si>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</si>
  <si>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</si>
  <si>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</si>
  <si>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</si>
  <si>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</si>
  <si>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</si>
  <si>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</si>
  <si>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</si>
  <si>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</si>
  <si>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</si>
  <si>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</si>
  <si>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</si>
  <si>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</si>
  <si>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</si>
  <si>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</si>
  <si>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</si>
  <si>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</si>
  <si>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</si>
  <si>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</si>
  <si>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</si>
  <si>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</si>
  <si>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</si>
  <si>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</si>
  <si>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</si>
  <si>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</si>
  <si>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</si>
  <si>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</si>
  <si>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</si>
  <si>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</si>
  <si>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</si>
  <si>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</si>
  <si>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</si>
  <si>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</si>
  <si>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</si>
  <si>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</si>
  <si>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</si>
  <si>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</si>
  <si>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</si>
  <si>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</si>
  <si>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</si>
  <si>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</si>
  <si>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</si>
  <si>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</si>
  <si>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</si>
  <si>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</si>
  <si>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</si>
  <si>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</si>
  <si>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</si>
  <si>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</si>
  <si>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</si>
  <si>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</si>
  <si>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</si>
  <si>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</si>
  <si>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</si>
  <si>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</si>
  <si>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</si>
  <si>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</si>
  <si>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</si>
  <si>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</si>
  <si>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</si>
  <si>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</si>
  <si>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</si>
  <si>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</si>
  <si>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</si>
  <si>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</si>
  <si>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</si>
  <si>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</si>
  <si>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</si>
  <si>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</si>
  <si>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</si>
  <si>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</si>
  <si>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</si>
  <si>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</si>
  <si>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</si>
  <si>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</si>
  <si>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</si>
  <si>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</si>
  <si>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</si>
  <si>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</si>
  <si>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</si>
  <si>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</si>
  <si>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</si>
  <si>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</si>
  <si>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</si>
  <si>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</si>
  <si>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</si>
  <si>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</si>
  <si>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</si>
  <si>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</si>
  <si>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</si>
  <si>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</si>
  <si>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</si>
  <si>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</si>
  <si>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</si>
  <si>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</si>
  <si>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</si>
  <si>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</si>
  <si>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</si>
  <si>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</si>
  <si>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</si>
  <si>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</si>
  <si>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</si>
  <si>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</si>
  <si>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</si>
  <si>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</si>
  <si>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</si>
  <si>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</si>
  <si>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</si>
  <si>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</si>
  <si>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</si>
  <si>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</si>
  <si>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</si>
  <si>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</si>
  <si>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</si>
  <si>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</si>
  <si>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</si>
  <si>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</si>
  <si>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</si>
  <si>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</si>
  <si>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</si>
  <si>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</si>
  <si>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</si>
  <si>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</si>
  <si>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</si>
  <si>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</si>
  <si>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</si>
  <si>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</si>
  <si>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</si>
  <si>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</si>
  <si>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</si>
  <si>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</si>
  <si>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</si>
  <si>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</si>
  <si>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</si>
  <si>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</si>
  <si>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</si>
  <si>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</si>
  <si>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</si>
  <si>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</si>
  <si>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</si>
  <si>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</si>
  <si>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</si>
  <si>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</si>
  <si>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</si>
  <si>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</si>
  <si>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</si>
  <si>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</si>
  <si>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</si>
  <si>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</si>
  <si>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</si>
  <si>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</si>
  <si>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</si>
  <si>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</si>
  <si>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</si>
  <si>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</si>
  <si>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</si>
  <si>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</si>
  <si>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</si>
  <si>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</si>
  <si>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</si>
  <si>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</si>
  <si>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</si>
  <si>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</si>
  <si>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</si>
  <si>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</si>
  <si>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</si>
  <si>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</si>
  <si>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</si>
  <si>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</si>
  <si>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</si>
  <si>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</si>
  <si>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</si>
  <si>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</si>
  <si>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</si>
  <si>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</si>
  <si>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</si>
  <si>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</si>
  <si>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</si>
  <si>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</si>
  <si>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</si>
  <si>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</si>
  <si>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</si>
  <si>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</si>
  <si>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</si>
  <si>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</si>
  <si>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</si>
  <si>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</si>
  <si>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</si>
  <si>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</si>
  <si>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</si>
  <si>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</si>
  <si>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</si>
  <si>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</si>
  <si>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</si>
  <si>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</si>
  <si>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</si>
  <si>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</si>
  <si>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</si>
  <si>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</si>
  <si>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</si>
  <si>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</si>
  <si>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</si>
  <si>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</si>
  <si>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</si>
  <si>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</si>
  <si>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</si>
  <si>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</si>
  <si>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</si>
  <si>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</si>
  <si>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</si>
  <si>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</si>
  <si>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</si>
  <si>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</si>
  <si>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</si>
  <si>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</si>
  <si>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</si>
  <si>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</si>
  <si>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</si>
  <si>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</si>
  <si>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</si>
  <si>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</si>
  <si>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</si>
  <si>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</si>
  <si>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</si>
  <si>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</si>
  <si>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</si>
  <si>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</si>
  <si>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</si>
  <si>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</si>
  <si>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</si>
  <si>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</si>
  <si>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</si>
  <si>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</si>
  <si>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</si>
  <si>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</si>
  <si>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</si>
  <si>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</si>
  <si>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</si>
  <si>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</si>
  <si>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</si>
  <si>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</si>
  <si>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</si>
  <si>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</si>
  <si>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</si>
  <si>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</si>
  <si>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</si>
  <si>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</si>
  <si>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</si>
  <si>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</si>
  <si>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</si>
  <si>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</si>
  <si>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</si>
  <si>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</si>
  <si>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</si>
  <si>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</si>
  <si>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</si>
  <si>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</si>
  <si>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</si>
  <si>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</si>
  <si>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</si>
  <si>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</si>
  <si>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</si>
  <si>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</si>
  <si>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</si>
  <si>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</si>
  <si>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</si>
  <si>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</si>
  <si>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</si>
  <si>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</si>
  <si>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</si>
  <si>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</si>
  <si>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</si>
  <si>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</si>
  <si>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</si>
  <si>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</si>
  <si>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</si>
  <si>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</si>
  <si>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</si>
  <si>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</si>
  <si>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</si>
  <si>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</si>
  <si>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</si>
  <si>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</si>
  <si>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</si>
  <si>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</si>
  <si>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</si>
  <si>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</si>
  <si>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</si>
  <si>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</si>
  <si>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</si>
  <si>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</si>
  <si>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</si>
  <si>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</si>
  <si>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</si>
  <si>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</si>
  <si>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</si>
  <si>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</si>
  <si>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</si>
  <si>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</si>
  <si>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</si>
  <si>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</si>
  <si>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</si>
  <si>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</si>
  <si>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</si>
  <si>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</si>
  <si>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</si>
  <si>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</si>
  <si>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</si>
  <si>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</si>
  <si>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</si>
  <si>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</si>
  <si>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</si>
  <si>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</si>
  <si>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</si>
  <si>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</si>
  <si>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</si>
  <si>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</si>
  <si>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</si>
  <si>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</si>
  <si>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</si>
  <si>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</si>
  <si>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</si>
  <si>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</si>
  <si>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</si>
  <si>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</si>
  <si>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</si>
  <si>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</si>
  <si>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</si>
  <si>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</si>
  <si>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</si>
  <si>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</si>
  <si>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</si>
  <si>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</si>
  <si>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</si>
  <si>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</si>
  <si>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</si>
  <si>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</si>
  <si>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</si>
  <si>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</si>
  <si>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</si>
  <si>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</si>
  <si>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</si>
  <si>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</si>
  <si>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</si>
  <si>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</si>
  <si>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</si>
  <si>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</si>
  <si>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</si>
  <si>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</si>
  <si>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</si>
  <si>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</si>
  <si>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</si>
  <si>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</si>
  <si>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</si>
  <si>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</si>
  <si>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</si>
  <si>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</si>
  <si>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</si>
  <si>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</si>
  <si>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</si>
  <si>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</si>
  <si>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</si>
  <si>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</si>
  <si>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</si>
  <si>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</si>
  <si>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</si>
  <si>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</si>
  <si>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</si>
  <si>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</si>
  <si>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</si>
  <si>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</si>
  <si>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</si>
  <si>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</si>
  <si>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</si>
  <si>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</si>
  <si>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</si>
  <si>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</si>
  <si>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</si>
  <si>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</si>
  <si>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</si>
  <si>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</si>
  <si>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</si>
  <si>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</si>
  <si>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</si>
  <si>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</si>
  <si>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</si>
  <si>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</si>
  <si>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</si>
  <si>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</si>
  <si>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</si>
  <si>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</si>
  <si>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</si>
  <si>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</si>
  <si>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</si>
  <si>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</si>
  <si>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</si>
  <si>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</si>
  <si>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</si>
  <si>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</si>
  <si>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</si>
  <si>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</si>
  <si>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</si>
  <si>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</si>
  <si>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</si>
  <si>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</si>
  <si>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</si>
  <si>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</si>
  <si>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</si>
  <si>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</si>
  <si>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</si>
  <si>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</si>
  <si>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</si>
  <si>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</si>
  <si>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</si>
  <si>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</si>
  <si>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</si>
  <si>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</si>
  <si>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</si>
  <si>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</si>
  <si>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</si>
  <si>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</si>
  <si>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</si>
  <si>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</si>
  <si>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</si>
  <si>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</si>
  <si>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</si>
  <si>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</si>
  <si>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</si>
  <si>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</si>
  <si>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</si>
  <si>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</si>
  <si>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</si>
  <si>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</si>
  <si>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</si>
  <si>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</si>
  <si>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</si>
  <si>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</si>
  <si>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</si>
  <si>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</si>
  <si>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</si>
  <si>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</si>
  <si>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</si>
  <si>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</si>
  <si>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</si>
  <si>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</si>
  <si>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</si>
  <si>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</si>
  <si>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</si>
  <si>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</si>
  <si>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</si>
  <si>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</si>
  <si>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</si>
  <si>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</si>
  <si>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</si>
  <si>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</si>
  <si>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</si>
  <si>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</si>
  <si>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</si>
  <si>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</si>
  <si>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</si>
  <si>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</si>
  <si>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</si>
  <si>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</si>
  <si>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</si>
  <si>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</si>
  <si>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</si>
  <si>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</si>
  <si>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</si>
  <si>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</si>
  <si>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</si>
  <si>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</si>
  <si>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</si>
  <si>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</si>
  <si>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</si>
  <si>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</si>
  <si>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</si>
  <si>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</si>
  <si>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</si>
  <si>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</si>
  <si>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</si>
  <si>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</si>
  <si>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</si>
  <si>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</si>
  <si>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</si>
  <si>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</si>
  <si>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</si>
  <si>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</si>
  <si>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</si>
  <si>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</si>
  <si>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</si>
  <si>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</si>
  <si>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</si>
  <si>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</si>
  <si>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</si>
  <si>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</si>
  <si>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</si>
  <si>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</si>
  <si>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</si>
  <si>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</si>
  <si>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</si>
  <si>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</si>
  <si>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</si>
  <si>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</si>
  <si>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</si>
  <si>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</si>
  <si>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</si>
  <si>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</si>
  <si>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</si>
  <si>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</si>
  <si>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</si>
  <si>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</si>
  <si>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</si>
  <si>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</si>
  <si>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</si>
  <si>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</si>
  <si>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</si>
  <si>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</si>
  <si>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</si>
  <si>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</si>
  <si>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</si>
  <si>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</si>
  <si>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</si>
  <si>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</si>
  <si>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</si>
  <si>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</si>
  <si>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</si>
  <si>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</si>
  <si>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</si>
  <si>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</si>
  <si>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</si>
  <si>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</si>
  <si>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</si>
  <si>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</si>
  <si>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</si>
  <si>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</si>
  <si>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</si>
  <si>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</si>
  <si>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</si>
  <si>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</si>
  <si>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</si>
  <si>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</si>
  <si>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</si>
  <si>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</si>
  <si>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</si>
  <si>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</si>
  <si>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</si>
  <si>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</si>
  <si>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</si>
  <si>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</si>
  <si>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</si>
  <si>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</si>
  <si>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</si>
  <si>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</si>
  <si>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</si>
  <si>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</si>
  <si>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</si>
  <si>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</si>
  <si>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</si>
  <si>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</si>
  <si>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</si>
  <si>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</si>
  <si>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</si>
  <si>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</si>
  <si>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</si>
  <si>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</si>
  <si>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</si>
  <si>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</si>
  <si>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</si>
  <si>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</si>
  <si>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</si>
  <si>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</si>
  <si>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</si>
  <si>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</si>
  <si>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</si>
  <si>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</si>
  <si>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</si>
  <si>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</si>
  <si>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</si>
  <si>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</si>
  <si>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</si>
  <si>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</si>
  <si>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</si>
  <si>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</si>
  <si>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</si>
  <si>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</si>
  <si>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</si>
  <si>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</si>
  <si>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</si>
  <si>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</si>
  <si>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</si>
  <si>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</si>
  <si>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</si>
  <si>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</si>
  <si>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</si>
  <si>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</si>
  <si>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</si>
  <si>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</si>
  <si>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</si>
  <si>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</si>
  <si>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</si>
  <si>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</si>
  <si>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</si>
  <si>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</si>
  <si>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</si>
  <si>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</si>
  <si>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</si>
  <si>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</si>
  <si>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</si>
  <si>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</si>
  <si>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</si>
  <si>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</si>
  <si>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</si>
  <si>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</si>
  <si>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</si>
  <si>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</si>
  <si>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</si>
  <si>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</si>
  <si>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</si>
  <si>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</si>
  <si>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</si>
  <si>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</si>
  <si>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</si>
  <si>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</si>
  <si>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</si>
  <si>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</si>
  <si>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</si>
  <si>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</si>
  <si>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</si>
  <si>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</si>
  <si>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</si>
  <si>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</si>
  <si>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</si>
  <si>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</si>
  <si>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</si>
  <si>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</si>
  <si>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</si>
  <si>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</si>
  <si>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</si>
  <si>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</si>
  <si>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</si>
  <si>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</si>
  <si>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</si>
  <si>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</si>
  <si>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</si>
  <si>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</si>
  <si>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</si>
  <si>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</si>
  <si>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</si>
  <si>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</si>
  <si>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</si>
  <si>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</si>
  <si>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</si>
  <si>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</si>
  <si>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</si>
  <si>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</si>
  <si>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</si>
  <si>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</si>
  <si>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</si>
  <si>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</si>
  <si>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</si>
  <si>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</si>
  <si>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</si>
  <si>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</si>
  <si>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</si>
  <si>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</si>
  <si>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</si>
  <si>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</si>
  <si>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</si>
  <si>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</si>
  <si>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</si>
  <si>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</si>
  <si>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</si>
  <si>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</si>
  <si>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</si>
  <si>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</si>
  <si>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</si>
  <si>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</si>
  <si>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</si>
  <si>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</si>
  <si>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</si>
  <si>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</si>
  <si>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</si>
  <si>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</si>
  <si>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</si>
  <si>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</si>
  <si>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</si>
  <si>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</si>
  <si>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</si>
  <si>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</si>
  <si>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</si>
  <si>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</si>
  <si>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</si>
  <si>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</si>
  <si>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</si>
  <si>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</si>
  <si>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</si>
  <si>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</si>
  <si>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</si>
  <si>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</si>
  <si>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</si>
  <si>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</si>
  <si>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</si>
  <si>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</si>
  <si>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</si>
  <si>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</si>
  <si>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</si>
  <si>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</si>
  <si>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</si>
  <si>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</si>
  <si>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</si>
  <si>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</si>
  <si>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</si>
  <si>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</si>
  <si>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</si>
  <si>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</si>
  <si>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</si>
  <si>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</si>
  <si>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</si>
  <si>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</si>
  <si>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</si>
  <si>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</si>
  <si>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</si>
  <si>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</si>
  <si>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</si>
  <si>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</si>
  <si>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</si>
  <si>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</si>
  <si>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</si>
  <si>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</si>
  <si>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</si>
  <si>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</si>
  <si>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</si>
  <si>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</si>
  <si>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</si>
  <si>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</si>
  <si>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</si>
  <si>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</si>
  <si>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</si>
  <si>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</si>
  <si>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</si>
  <si>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</si>
  <si>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</si>
  <si>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</si>
  <si>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</si>
  <si>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</si>
  <si>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</si>
  <si>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</si>
  <si>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</si>
  <si>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</si>
  <si>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</si>
  <si>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</si>
  <si>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</si>
  <si>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</si>
  <si>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</si>
  <si>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</si>
  <si>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</si>
  <si>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</si>
  <si>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</si>
  <si>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</si>
  <si>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</si>
  <si>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</si>
  <si>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</si>
  <si>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</si>
  <si>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</si>
  <si>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</si>
  <si>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</si>
  <si>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</si>
  <si>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</si>
  <si>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</si>
  <si>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</si>
  <si>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</si>
  <si>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</si>
  <si>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</si>
  <si>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</si>
  <si>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</si>
  <si>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</si>
  <si>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</si>
  <si>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</si>
  <si>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</si>
  <si>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</si>
  <si>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</si>
  <si>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</si>
  <si>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</si>
  <si>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</si>
  <si>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</si>
  <si>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</si>
  <si>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</si>
  <si>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</si>
  <si>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</si>
  <si>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</si>
  <si>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</si>
  <si>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</si>
  <si>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</si>
  <si>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</si>
  <si>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</si>
  <si>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</si>
  <si>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</si>
  <si>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</si>
  <si>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</si>
  <si>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</si>
  <si>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</si>
  <si>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</si>
  <si>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</si>
  <si>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</si>
  <si>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</si>
  <si>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</si>
  <si>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</si>
  <si>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</si>
  <si>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</si>
  <si>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</si>
  <si>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</si>
  <si>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</si>
  <si>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</si>
  <si>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</si>
  <si>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</si>
  <si>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</si>
  <si>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</si>
  <si>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</si>
  <si>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</si>
  <si>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</si>
  <si>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</si>
  <si>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</si>
  <si>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</si>
  <si>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</si>
  <si>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</si>
  <si>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</si>
  <si>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</si>
  <si>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</si>
  <si>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</si>
  <si>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</si>
  <si>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</si>
  <si>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</si>
  <si>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</si>
  <si>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</si>
  <si>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</si>
  <si>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</si>
  <si>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</si>
  <si>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</si>
  <si>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</si>
  <si>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</si>
  <si>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</si>
  <si>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</si>
  <si>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</si>
  <si>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</si>
  <si>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</si>
  <si>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</si>
  <si>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</si>
  <si>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</si>
  <si>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</si>
  <si>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</si>
  <si>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</si>
  <si>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</si>
  <si>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</si>
  <si>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</si>
  <si>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</si>
  <si>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</si>
  <si>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</si>
  <si>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</si>
  <si>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</si>
  <si>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</si>
  <si>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</si>
  <si>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</si>
  <si>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</si>
  <si>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</si>
  <si>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</si>
  <si>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</si>
  <si>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</si>
  <si>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</si>
  <si>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</si>
  <si>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</si>
  <si>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</si>
  <si>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</si>
  <si>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</si>
  <si>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</si>
  <si>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</si>
  <si>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</si>
  <si>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</si>
  <si>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</si>
  <si>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</si>
  <si>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</si>
  <si>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</si>
  <si>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</si>
  <si>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</si>
  <si>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</si>
  <si>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</si>
  <si>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</si>
  <si>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</si>
  <si>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</si>
  <si>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</si>
  <si>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</si>
  <si>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</si>
  <si>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</si>
  <si>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</si>
  <si>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</si>
  <si>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</si>
  <si>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</si>
  <si>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</si>
  <si>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</si>
  <si>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</si>
  <si>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</si>
  <si>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</si>
  <si>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</si>
  <si>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</si>
  <si>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</si>
  <si>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</si>
  <si>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</si>
  <si>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</si>
  <si>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</si>
  <si>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</si>
  <si>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</si>
  <si>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</si>
  <si>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</si>
  <si>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</si>
  <si>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</si>
  <si>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</si>
  <si>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</si>
  <si>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</si>
  <si>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</si>
  <si>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</si>
  <si>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</si>
  <si>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</si>
  <si>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</si>
  <si>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</si>
  <si>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</si>
  <si>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</si>
  <si>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</si>
  <si>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</si>
  <si>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</si>
  <si>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</si>
  <si>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</si>
  <si>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</si>
  <si>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</si>
  <si>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</si>
  <si>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</si>
  <si>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</si>
  <si>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</si>
  <si>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</si>
  <si>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</si>
  <si>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</si>
  <si>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</si>
  <si>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</si>
  <si>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</si>
  <si>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</si>
  <si>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</si>
  <si>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</si>
  <si>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</si>
  <si>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</si>
  <si>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</si>
  <si>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</si>
  <si>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</si>
  <si>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</si>
  <si>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</si>
  <si>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</si>
  <si>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</si>
  <si>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</si>
  <si>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</si>
  <si>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</si>
  <si>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</si>
  <si>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</si>
  <si>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</si>
  <si>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</si>
  <si>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</si>
  <si>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</si>
  <si>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</si>
  <si>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</si>
  <si>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</si>
  <si>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</si>
  <si>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</si>
  <si>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</si>
  <si>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</si>
  <si>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</si>
  <si>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</si>
  <si>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</si>
  <si>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</si>
  <si>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</si>
  <si>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</si>
  <si>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</si>
  <si>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</si>
  <si>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</si>
  <si>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</si>
  <si>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</si>
  <si>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</si>
  <si>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</si>
  <si>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</si>
  <si>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</si>
  <si>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</si>
  <si>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</si>
  <si>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</si>
  <si>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</si>
  <si>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</si>
  <si>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</si>
  <si>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</si>
  <si>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</si>
  <si>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</si>
  <si>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</si>
  <si>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</si>
  <si>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</si>
  <si>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</si>
  <si>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</si>
  <si>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</si>
  <si>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</si>
  <si>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</si>
  <si>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</si>
  <si>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</si>
  <si>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</si>
  <si>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</si>
  <si>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</si>
  <si>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</si>
  <si>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</si>
  <si>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</si>
  <si>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</si>
  <si>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</si>
  <si>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</si>
  <si>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</si>
  <si>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</si>
  <si>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</si>
  <si>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</si>
  <si>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</si>
  <si>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</si>
  <si>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</si>
  <si>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</si>
  <si>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</si>
  <si>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</si>
  <si>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</si>
  <si>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</si>
  <si>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</si>
  <si>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</si>
  <si>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</si>
  <si>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</si>
  <si>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</si>
  <si>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</si>
  <si>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</si>
  <si>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</si>
  <si>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</si>
  <si>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</si>
  <si>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</si>
  <si>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</si>
  <si>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</si>
  <si>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</si>
  <si>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</si>
  <si>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</si>
  <si>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</si>
  <si>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</si>
  <si>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</si>
  <si>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</si>
  <si>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</si>
  <si>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</si>
  <si>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</si>
  <si>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</si>
  <si>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</si>
  <si>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</si>
  <si>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</si>
  <si>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</si>
  <si>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</si>
  <si>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</si>
  <si>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</si>
  <si>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</si>
  <si>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</si>
  <si>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</si>
  <si>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</si>
  <si>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</si>
  <si>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</si>
  <si>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</si>
  <si>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</si>
  <si>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</si>
  <si>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</si>
  <si>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</si>
  <si>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</si>
  <si>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</si>
  <si>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</si>
  <si>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</si>
  <si>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</si>
  <si>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</si>
  <si>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</si>
  <si>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</si>
  <si>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</si>
  <si>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</si>
  <si>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</si>
  <si>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</si>
  <si>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</si>
  <si>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</si>
  <si>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</si>
  <si>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</si>
  <si>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</si>
  <si>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</si>
  <si>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</si>
  <si>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</si>
  <si>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</si>
  <si>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</si>
  <si>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</si>
  <si>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</si>
  <si>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</si>
  <si>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</si>
  <si>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</si>
  <si>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</si>
  <si>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</si>
  <si>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</si>
  <si>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</si>
  <si>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</si>
  <si>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</si>
  <si>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</si>
  <si>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</si>
  <si>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</si>
  <si>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</si>
  <si>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</si>
  <si>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</si>
  <si>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</si>
  <si>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</si>
  <si>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</si>
  <si>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</si>
  <si>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</si>
  <si>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</si>
  <si>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</si>
  <si>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</si>
  <si>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</si>
  <si>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</si>
  <si>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</si>
  <si>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</si>
  <si>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</si>
  <si>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</si>
  <si>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</si>
  <si>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</si>
  <si>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</si>
  <si>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</si>
  <si>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</si>
  <si>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</si>
  <si>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</si>
  <si>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</si>
  <si>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</si>
  <si>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</si>
  <si>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</si>
  <si>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</si>
  <si>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</si>
  <si>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</si>
  <si>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</si>
  <si>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</si>
  <si>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</si>
  <si>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</si>
  <si>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</si>
  <si>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</si>
  <si>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</si>
  <si>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</si>
  <si>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</si>
  <si>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</si>
  <si>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</si>
  <si>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</si>
  <si>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</si>
  <si>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</si>
  <si>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</si>
  <si>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</si>
  <si>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</si>
  <si>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</si>
  <si>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</si>
  <si>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</si>
  <si>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</si>
  <si>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</si>
  <si>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</si>
  <si>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</si>
  <si>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</si>
  <si>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</si>
  <si>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</si>
  <si>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</si>
  <si>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</si>
  <si>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</si>
  <si>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</si>
  <si>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</si>
  <si>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</si>
  <si>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</si>
  <si>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</si>
  <si>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</si>
  <si>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</si>
  <si>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</si>
  <si>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</si>
  <si>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</si>
  <si>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</si>
  <si>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</si>
  <si>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</si>
  <si>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</si>
  <si>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</si>
  <si>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</si>
  <si>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</si>
  <si>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</si>
  <si>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</si>
  <si>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</si>
  <si>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</si>
  <si>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</si>
  <si>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</si>
  <si>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</si>
  <si>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</si>
  <si>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</si>
  <si>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</si>
  <si>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</si>
  <si>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</si>
  <si>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</si>
  <si>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</si>
  <si>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</si>
  <si>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</si>
  <si>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</si>
  <si>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</si>
  <si>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</si>
  <si>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</si>
  <si>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</si>
  <si>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</si>
  <si>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</si>
  <si>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</si>
  <si>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</si>
  <si>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</si>
  <si>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</si>
  <si>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</si>
  <si>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</si>
  <si>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</si>
  <si>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</si>
  <si>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</si>
  <si>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</si>
  <si>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</si>
  <si>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</si>
  <si>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</si>
  <si>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</si>
  <si>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</si>
  <si>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</si>
  <si>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</si>
  <si>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</si>
  <si>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</si>
  <si>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</si>
  <si>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</si>
  <si>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</si>
  <si>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</si>
  <si>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</si>
  <si>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</si>
  <si>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</si>
  <si>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</si>
  <si>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</si>
  <si>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</si>
  <si>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</si>
  <si>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</si>
  <si>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</si>
  <si>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</si>
  <si>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</si>
  <si>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</si>
  <si>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</si>
  <si>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</si>
  <si>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</si>
  <si>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</si>
  <si>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</si>
  <si>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</si>
  <si>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</si>
  <si>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</si>
  <si>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</si>
  <si>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</si>
  <si>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</si>
  <si>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</si>
  <si>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</si>
  <si>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</si>
  <si>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</si>
  <si>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</si>
  <si>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</si>
  <si>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</si>
  <si>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</si>
  <si>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</si>
  <si>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</si>
  <si>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</si>
  <si>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</si>
  <si>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</si>
  <si>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</si>
  <si>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</si>
  <si>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</si>
  <si>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</si>
  <si>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</si>
  <si>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</si>
  <si>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</si>
  <si>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</si>
  <si>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</si>
  <si>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</si>
  <si>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</si>
  <si>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</si>
  <si>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</si>
  <si>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</si>
  <si>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</si>
  <si>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</si>
  <si>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</si>
  <si>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</si>
  <si>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</si>
  <si>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</si>
  <si>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</si>
  <si>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</si>
  <si>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</si>
  <si>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</si>
  <si>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</si>
  <si>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</si>
  <si>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</si>
  <si>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</si>
  <si>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</si>
  <si>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</si>
  <si>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</si>
  <si>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</si>
  <si>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</si>
  <si>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</si>
  <si>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</si>
  <si>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</si>
  <si>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</si>
  <si>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</si>
  <si>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</si>
  <si>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</si>
  <si>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</si>
  <si>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</si>
  <si>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</si>
  <si>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</si>
  <si>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</si>
  <si>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</si>
  <si>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</si>
  <si>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</si>
  <si>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</si>
  <si>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</si>
  <si>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</si>
  <si>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</si>
  <si>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</si>
  <si>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</si>
  <si>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</si>
  <si>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</si>
  <si>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</si>
  <si>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</si>
  <si>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</si>
  <si>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</si>
  <si>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</si>
  <si>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</si>
  <si>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</si>
  <si>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</si>
  <si>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</si>
  <si>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</si>
  <si>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</si>
  <si>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</si>
  <si>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</si>
  <si>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</si>
  <si>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</si>
  <si>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</si>
  <si>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</si>
  <si>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</si>
  <si>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</si>
  <si>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</si>
  <si>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</si>
  <si>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</si>
  <si>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</si>
  <si>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</si>
  <si>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</si>
  <si>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</si>
  <si>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</si>
  <si>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</si>
  <si>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</si>
  <si>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</si>
  <si>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</si>
  <si>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</si>
  <si>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</si>
  <si>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</si>
  <si>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</si>
  <si>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</si>
  <si>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</si>
  <si>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</si>
  <si>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</si>
  <si>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</si>
  <si>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</si>
  <si>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</si>
  <si>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</si>
  <si>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</si>
  <si>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</si>
  <si>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</si>
  <si>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</si>
  <si>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</si>
  <si>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</si>
  <si>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</si>
  <si>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</si>
  <si>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</si>
  <si>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</si>
  <si>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</si>
  <si>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</si>
  <si>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</si>
  <si>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</si>
  <si>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</si>
  <si>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</si>
  <si>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</si>
  <si>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</si>
  <si>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</si>
  <si>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</si>
  <si>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</si>
  <si>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</si>
  <si>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</si>
  <si>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</si>
  <si>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</si>
  <si>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</si>
  <si>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</si>
  <si>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</si>
  <si>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</si>
  <si>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</si>
  <si>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</si>
  <si>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</si>
  <si>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</si>
  <si>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</si>
  <si>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</si>
  <si>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</si>
  <si>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</si>
  <si>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</si>
  <si>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</si>
  <si>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</si>
  <si>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</si>
  <si>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</si>
  <si>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</si>
  <si>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</si>
  <si>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</si>
  <si>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</si>
  <si>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</si>
  <si>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</si>
  <si>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</si>
  <si>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</si>
  <si>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</si>
  <si>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</si>
  <si>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</si>
  <si>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</si>
  <si>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</si>
  <si>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</si>
  <si>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</si>
  <si>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</si>
  <si>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</si>
  <si>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</si>
  <si>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</si>
  <si>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</si>
  <si>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</si>
  <si>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</si>
  <si>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</si>
  <si>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</si>
  <si>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</si>
  <si>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</si>
  <si>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</si>
  <si>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</si>
  <si>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</si>
  <si>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</si>
  <si>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</si>
  <si>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</si>
  <si>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</si>
  <si>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</si>
  <si>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</si>
  <si>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</si>
  <si>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</si>
  <si>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</si>
  <si>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</si>
  <si>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</si>
  <si>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</si>
  <si>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</si>
  <si>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</si>
  <si>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</si>
  <si>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</si>
  <si>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</si>
  <si>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</si>
  <si>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</si>
  <si>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</si>
  <si>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</si>
  <si>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</si>
  <si>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</si>
  <si>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</si>
  <si>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</si>
  <si>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</si>
  <si>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</si>
  <si>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</si>
  <si>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</si>
  <si>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</si>
  <si>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</si>
  <si>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</si>
  <si>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</si>
  <si>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</si>
  <si>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</si>
  <si>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</si>
  <si>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</si>
  <si>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</si>
  <si>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</si>
  <si>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</si>
  <si>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</si>
  <si>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</si>
  <si>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</si>
  <si>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</si>
  <si>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</si>
  <si>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</si>
  <si>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</si>
  <si>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</si>
  <si>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</si>
  <si>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</si>
  <si>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</si>
  <si>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</si>
  <si>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</si>
  <si>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</si>
  <si>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</si>
  <si>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</si>
  <si>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</si>
  <si>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</si>
  <si>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</si>
  <si>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</si>
  <si>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</si>
  <si>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</si>
  <si>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</si>
  <si>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</si>
  <si>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</si>
  <si>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</si>
  <si>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</si>
  <si>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</si>
  <si>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</si>
  <si>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</si>
  <si>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</si>
  <si>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</si>
  <si>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</si>
  <si>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</si>
  <si>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</si>
  <si>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</si>
  <si>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</si>
  <si>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</si>
  <si>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</si>
  <si>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</si>
  <si>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</si>
  <si>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</si>
  <si>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</si>
  <si>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</si>
  <si>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</si>
  <si>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</si>
  <si>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</si>
  <si>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</si>
  <si>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</si>
  <si>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</si>
  <si>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</si>
  <si>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</si>
  <si>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</si>
  <si>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</si>
  <si>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</si>
  <si>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</si>
  <si>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</si>
  <si>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</si>
  <si>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</si>
  <si>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</si>
  <si>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</si>
  <si>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</si>
  <si>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</si>
  <si>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</si>
  <si>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</si>
  <si>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</si>
  <si>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</si>
  <si>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</si>
  <si>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</si>
  <si>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</si>
  <si>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</si>
  <si>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</si>
  <si>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</si>
  <si>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</si>
  <si>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</si>
  <si>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</si>
  <si>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</si>
  <si>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</si>
  <si>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</si>
  <si>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</si>
  <si>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</si>
  <si>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</si>
  <si>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</si>
  <si>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</si>
  <si>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</si>
  <si>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</si>
  <si>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</si>
  <si>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</si>
  <si>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</si>
  <si>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</si>
  <si>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</si>
  <si>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</si>
  <si>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</si>
  <si>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</si>
  <si>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</si>
  <si>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</si>
  <si>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</si>
  <si>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</si>
  <si>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</si>
  <si>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</si>
  <si>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</si>
  <si>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</si>
  <si>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</si>
  <si>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</si>
  <si>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</si>
  <si>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</si>
  <si>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</si>
  <si>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</si>
  <si>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</si>
  <si>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</si>
  <si>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</si>
  <si>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</si>
  <si>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</si>
  <si>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</si>
  <si>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</si>
  <si>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</si>
  <si>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</si>
  <si>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</si>
  <si>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</si>
  <si>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</si>
  <si>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</si>
  <si>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</si>
  <si>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</si>
  <si>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</si>
  <si>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</si>
  <si>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</si>
  <si>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</si>
  <si>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</si>
  <si>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</si>
  <si>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</si>
  <si>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</si>
  <si>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</si>
  <si>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</si>
  <si>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</si>
  <si>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</si>
  <si>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</si>
  <si>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</si>
  <si>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</si>
  <si>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</si>
  <si>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</si>
  <si>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</si>
  <si>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</si>
  <si>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</si>
  <si>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</si>
  <si>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</si>
  <si>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</si>
  <si>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</si>
  <si>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</si>
  <si>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</si>
  <si>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</si>
  <si>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</si>
  <si>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</si>
  <si>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</si>
  <si>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</si>
  <si>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</si>
  <si>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</si>
  <si>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</si>
  <si>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</si>
  <si>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</si>
  <si>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</si>
  <si>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</si>
  <si>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</si>
  <si>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</si>
  <si>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</si>
  <si>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</si>
  <si>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</si>
  <si>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</si>
  <si>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</si>
  <si>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</si>
  <si>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</si>
  <si>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</si>
  <si>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</si>
  <si>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</si>
  <si>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</si>
  <si>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</si>
  <si>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</si>
  <si>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</si>
  <si>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</si>
  <si>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</si>
  <si>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</si>
  <si>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</si>
  <si>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</si>
  <si>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</si>
  <si>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</si>
  <si>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</si>
  <si>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</si>
  <si>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</si>
  <si>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</si>
  <si>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</si>
  <si>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</si>
  <si>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</si>
  <si>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</si>
  <si>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</si>
  <si>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</si>
  <si>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</si>
  <si>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</si>
  <si>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</si>
  <si>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</si>
  <si>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</si>
  <si>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</si>
  <si>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</si>
  <si>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</si>
  <si>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</si>
  <si>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</si>
  <si>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</si>
  <si>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</si>
  <si>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</si>
  <si>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</si>
  <si>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</si>
  <si>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</si>
  <si>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</si>
  <si>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</si>
  <si>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</si>
  <si>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</si>
  <si>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</si>
  <si>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</si>
  <si>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</si>
  <si>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</si>
  <si>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</si>
  <si>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</si>
  <si>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</si>
  <si>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</si>
  <si>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</si>
  <si>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</si>
  <si>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</si>
  <si>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</si>
  <si>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</si>
  <si>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</si>
  <si>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</si>
  <si>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</si>
  <si>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</si>
  <si>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</si>
  <si>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</si>
  <si>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</si>
  <si>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</si>
  <si>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</si>
  <si>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</si>
  <si>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</si>
  <si>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</si>
  <si>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</si>
  <si>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</si>
  <si>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</si>
  <si>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</si>
  <si>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</si>
  <si>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</si>
  <si>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</si>
  <si>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</si>
  <si>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</si>
  <si>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</si>
  <si>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</si>
  <si>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</si>
  <si>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</si>
  <si>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</si>
  <si>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</si>
  <si>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</si>
  <si>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</si>
  <si>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</si>
  <si>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</si>
  <si>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</si>
  <si>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</si>
  <si>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</si>
  <si>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</si>
  <si>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</si>
  <si>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</si>
  <si>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</si>
  <si>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</si>
  <si>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</si>
  <si>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</si>
  <si>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</si>
  <si>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</si>
  <si>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</si>
  <si>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</si>
  <si>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</si>
  <si>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</si>
  <si>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</si>
  <si>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</si>
  <si>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</si>
  <si>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</si>
  <si>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</si>
  <si>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</si>
  <si>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</si>
  <si>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</si>
  <si>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</si>
  <si>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</si>
  <si>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</si>
  <si>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</si>
  <si>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</si>
  <si>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</si>
  <si>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</si>
  <si>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</si>
  <si>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</si>
  <si>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</si>
  <si>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</si>
  <si>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</si>
  <si>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</si>
  <si>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</si>
  <si>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</si>
  <si>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</si>
  <si>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</si>
  <si>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</si>
  <si>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</si>
  <si>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</si>
  <si>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</si>
  <si>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</si>
  <si>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</si>
  <si>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</si>
  <si>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</si>
  <si>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</si>
  <si>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</si>
  <si>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</si>
  <si>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</si>
  <si>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</si>
  <si>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</si>
  <si>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</si>
  <si>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</si>
  <si>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</si>
  <si>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</si>
  <si>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</si>
  <si>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</si>
  <si>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</si>
  <si>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</si>
  <si>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</si>
  <si>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</si>
  <si>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</si>
  <si>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</si>
  <si>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</si>
  <si>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</si>
  <si>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</si>
  <si>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</si>
  <si>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</si>
  <si>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</si>
  <si>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</si>
  <si>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</si>
  <si>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</si>
  <si>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</si>
  <si>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</si>
  <si>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</si>
  <si>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</si>
  <si>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</si>
  <si>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</si>
  <si>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</si>
  <si>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</si>
  <si>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</si>
  <si>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</si>
  <si>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</si>
  <si>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</si>
  <si>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</si>
  <si>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</si>
  <si>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</si>
  <si>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</si>
  <si>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</si>
  <si>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</si>
  <si>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</si>
  <si>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</si>
  <si>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</si>
  <si>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</si>
  <si>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</si>
  <si>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</si>
  <si>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</si>
  <si>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</si>
  <si>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</si>
  <si>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</si>
  <si>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</si>
  <si>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</si>
  <si>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</si>
  <si>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</si>
  <si>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</si>
  <si>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</si>
  <si>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</si>
  <si>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</si>
  <si>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</si>
  <si>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</si>
  <si>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</si>
  <si>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</si>
  <si>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</si>
  <si>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</si>
  <si>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</si>
  <si>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</si>
  <si>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</si>
  <si>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</si>
  <si>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</si>
  <si>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</si>
  <si>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</si>
  <si>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</si>
  <si>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</si>
  <si>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</si>
  <si>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</si>
  <si>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</si>
  <si>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</si>
  <si>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</si>
  <si>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</si>
  <si>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</si>
  <si>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</si>
  <si>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</si>
  <si>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</si>
  <si>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</si>
  <si>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</si>
  <si>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</si>
  <si>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</si>
  <si>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</si>
  <si>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</si>
  <si>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</si>
  <si>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</si>
  <si>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</si>
  <si>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</si>
  <si>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</si>
  <si>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</si>
  <si>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</si>
  <si>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</si>
  <si>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</si>
  <si>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</si>
  <si>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</si>
  <si>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</si>
  <si>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</si>
  <si>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</si>
  <si>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</si>
  <si>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</si>
  <si>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</si>
  <si>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</si>
  <si>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</si>
  <si>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</si>
  <si>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</si>
  <si>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</si>
  <si>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</si>
  <si>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</si>
  <si>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</si>
  <si>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</si>
  <si>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</si>
  <si>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</si>
  <si>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</si>
  <si>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</si>
  <si>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</si>
  <si>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</si>
  <si>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</si>
  <si>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</si>
  <si>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</si>
  <si>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</si>
  <si>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</si>
  <si>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</si>
  <si>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</si>
  <si>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</si>
  <si>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</si>
  <si>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</si>
  <si>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</si>
  <si>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</si>
  <si>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</si>
  <si>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</si>
  <si>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</si>
  <si>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</si>
  <si>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</si>
  <si>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</si>
  <si>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</si>
  <si>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</si>
  <si>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</si>
  <si>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</si>
  <si>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</si>
  <si>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</si>
  <si>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</si>
  <si>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</si>
  <si>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</si>
  <si>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</si>
  <si>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</si>
  <si>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</si>
  <si>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</si>
  <si>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</si>
  <si>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</si>
  <si>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</si>
  <si>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</si>
  <si>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</si>
  <si>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</si>
  <si>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</si>
  <si>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</si>
  <si>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</si>
  <si>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</si>
  <si>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</si>
  <si>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</si>
  <si>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</si>
  <si>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</si>
  <si>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</si>
  <si>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</si>
  <si>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</si>
  <si>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</si>
  <si>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</si>
  <si>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</si>
  <si>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</si>
  <si>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</si>
  <si>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</si>
  <si>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</si>
  <si>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</si>
  <si>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</si>
  <si>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</si>
  <si>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</si>
  <si>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</si>
  <si>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</si>
  <si>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</si>
  <si>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</si>
  <si>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</si>
  <si>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</si>
  <si>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</si>
  <si>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</si>
  <si>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</si>
  <si>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</si>
  <si>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</si>
  <si>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</si>
  <si>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</si>
  <si>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</si>
  <si>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</si>
  <si>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</si>
  <si>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</si>
  <si>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</si>
  <si>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</si>
  <si>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</si>
  <si>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</si>
  <si>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</si>
  <si>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</si>
  <si>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</si>
  <si>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</si>
  <si>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</si>
  <si>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</si>
  <si>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</si>
  <si>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</si>
  <si>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</si>
  <si>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</si>
  <si>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</si>
  <si>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</si>
  <si>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</si>
  <si>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</si>
  <si>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</si>
  <si>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</si>
  <si>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</si>
  <si>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</si>
  <si>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</si>
  <si>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</si>
  <si>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</si>
  <si>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</si>
  <si>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</si>
  <si>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</si>
  <si>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</si>
  <si>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</si>
  <si>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</si>
  <si>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</si>
  <si>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</si>
  <si>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</si>
  <si>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</si>
  <si>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</si>
  <si>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</si>
  <si>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</si>
  <si>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</si>
  <si>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</si>
  <si>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</si>
  <si>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</si>
  <si>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</si>
  <si>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</si>
  <si>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</si>
  <si>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</si>
  <si>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</si>
  <si>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</si>
  <si>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</si>
  <si>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</si>
  <si>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</si>
  <si>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</si>
  <si>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</si>
  <si>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</si>
  <si>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</si>
  <si>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</si>
  <si>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</si>
  <si>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</si>
  <si>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</si>
  <si>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</si>
  <si>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</si>
  <si>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</si>
  <si>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</si>
  <si>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</si>
  <si>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</si>
  <si>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</si>
  <si>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</si>
  <si>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</si>
  <si>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</si>
  <si>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</si>
  <si>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</si>
  <si>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</si>
  <si>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</si>
  <si>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</si>
  <si>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</si>
  <si>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</si>
  <si>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</si>
  <si>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</si>
  <si>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</si>
  <si>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</si>
  <si>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</si>
  <si>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</si>
  <si>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</si>
  <si>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</si>
  <si>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</si>
  <si>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</si>
  <si>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</si>
  <si>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</si>
  <si>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</si>
  <si>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</si>
  <si>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</si>
  <si>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</si>
  <si>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</si>
  <si>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</si>
  <si>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</si>
  <si>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</si>
  <si>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</si>
  <si>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</si>
  <si>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</si>
  <si>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</si>
  <si>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</si>
  <si>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</si>
  <si>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</si>
  <si>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</si>
  <si>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</si>
  <si>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</si>
  <si>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</si>
  <si>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</si>
  <si>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</si>
  <si>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</si>
  <si>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</si>
  <si>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</si>
  <si>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</si>
  <si>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</si>
  <si>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</si>
  <si>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</si>
  <si>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</si>
  <si>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</si>
  <si>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</si>
  <si>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</si>
  <si>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</si>
  <si>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</si>
  <si>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</si>
  <si>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</si>
  <si>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</si>
  <si>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</si>
  <si>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</si>
  <si>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</si>
  <si>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</si>
  <si>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</si>
  <si>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</si>
  <si>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</si>
  <si>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</si>
  <si>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</si>
  <si>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</si>
  <si>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</si>
  <si>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</si>
  <si>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</si>
  <si>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</si>
  <si>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</si>
  <si>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</si>
  <si>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</si>
  <si>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</si>
  <si>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</si>
  <si>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</si>
  <si>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</si>
  <si>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</si>
  <si>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</si>
  <si>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</si>
  <si>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</si>
  <si>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</si>
  <si>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</si>
  <si>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</si>
  <si>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</si>
  <si>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</si>
  <si>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</si>
  <si>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</si>
  <si>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</si>
  <si>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</si>
  <si>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</si>
  <si>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</si>
  <si>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</si>
  <si>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</si>
  <si>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</si>
  <si>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</si>
  <si>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</si>
  <si>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</si>
  <si>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</si>
  <si>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</si>
  <si>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</si>
  <si>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</si>
  <si>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</si>
  <si>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</si>
  <si>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</si>
  <si>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</si>
  <si>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</si>
  <si>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</si>
  <si>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</si>
  <si>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</si>
  <si>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</si>
  <si>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</si>
  <si>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</si>
  <si>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</si>
  <si>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</si>
  <si>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</si>
  <si>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</si>
  <si>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</si>
  <si>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</si>
  <si>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</si>
  <si>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</si>
  <si>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</si>
  <si>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</si>
  <si>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</si>
  <si>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</si>
  <si>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</si>
  <si>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</si>
  <si>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</si>
  <si>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</si>
  <si>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</si>
  <si>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</si>
  <si>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</si>
  <si>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</si>
  <si>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</si>
  <si>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</si>
  <si>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</si>
  <si>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</si>
  <si>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</si>
  <si>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</si>
  <si>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</si>
  <si>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</si>
  <si>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</si>
  <si>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</si>
  <si>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</si>
  <si>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</si>
  <si>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</si>
  <si>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</si>
  <si>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</si>
  <si>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</si>
  <si>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</si>
  <si>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</si>
  <si>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</si>
  <si>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</si>
  <si>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</si>
  <si>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</si>
  <si>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</si>
  <si>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</si>
  <si>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</si>
  <si>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</si>
  <si>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</si>
  <si>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</si>
  <si>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</si>
  <si>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</si>
  <si>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</si>
  <si>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</si>
  <si>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</si>
  <si>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</si>
  <si>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</si>
  <si>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</si>
  <si>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</si>
  <si>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</si>
  <si>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</si>
  <si>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</si>
  <si>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</si>
  <si>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</si>
  <si>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</si>
  <si>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</si>
  <si>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</si>
  <si>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</si>
  <si>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</si>
  <si>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</si>
  <si>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</si>
  <si>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</si>
  <si>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</si>
  <si>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</si>
  <si>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</si>
  <si>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</si>
  <si>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</si>
  <si>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</si>
  <si>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</si>
  <si>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</si>
  <si>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</si>
  <si>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</si>
  <si>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</si>
  <si>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</si>
  <si>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</si>
  <si>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</si>
  <si>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</si>
  <si>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</si>
  <si>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</si>
  <si>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</si>
  <si>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</si>
  <si>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</si>
  <si>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</si>
  <si>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</si>
  <si>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</si>
  <si>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</si>
  <si>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</si>
  <si>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</si>
  <si>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</si>
  <si>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</si>
  <si>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</si>
  <si>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</si>
  <si>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</si>
  <si>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</si>
  <si>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</si>
  <si>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</si>
  <si>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</si>
  <si>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</si>
  <si>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</si>
  <si>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</si>
  <si>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</si>
  <si>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</si>
  <si>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</si>
  <si>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</si>
  <si>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</si>
  <si>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</si>
  <si>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</si>
  <si>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</si>
  <si>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</si>
  <si>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</si>
  <si>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</si>
  <si>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</si>
  <si>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</si>
  <si>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</si>
  <si>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</si>
  <si>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</si>
  <si>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</si>
  <si>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</si>
  <si>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</si>
  <si>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</si>
  <si>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</si>
  <si>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</si>
  <si>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</si>
  <si>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</si>
  <si>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</si>
  <si>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</si>
  <si>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</si>
  <si>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</si>
  <si>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</si>
  <si>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</si>
  <si>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</si>
  <si>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</si>
  <si>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</si>
  <si>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</si>
  <si>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</si>
  <si>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</si>
  <si>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</si>
  <si>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</si>
  <si>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</si>
  <si>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</si>
  <si>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</si>
  <si>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</si>
  <si>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</si>
  <si>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</si>
  <si>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</si>
  <si>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</si>
  <si>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</si>
  <si>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</si>
  <si>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</si>
  <si>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</si>
  <si>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</si>
  <si>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</si>
  <si>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</si>
  <si>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</si>
  <si>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</si>
  <si>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</si>
  <si>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</si>
  <si>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</si>
  <si>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</si>
  <si>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</si>
  <si>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</si>
  <si>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</si>
  <si>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</si>
  <si>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</si>
  <si>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</si>
  <si>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</si>
  <si>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</si>
  <si>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</si>
  <si>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</si>
  <si>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</si>
  <si>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</si>
  <si>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</si>
  <si>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</si>
  <si>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</si>
  <si>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</si>
  <si>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</si>
  <si>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</si>
  <si>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</si>
  <si>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</si>
  <si>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</si>
  <si>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</si>
  <si>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</si>
  <si>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</si>
  <si>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</si>
  <si>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</si>
  <si>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</si>
  <si>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</si>
  <si>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</si>
  <si>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</si>
  <si>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</si>
  <si>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</si>
  <si>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</si>
  <si>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</si>
  <si>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</si>
  <si>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</si>
  <si>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</si>
  <si>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</si>
  <si>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</si>
  <si>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</si>
  <si>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</si>
  <si>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</si>
  <si>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</si>
  <si>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</si>
  <si>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</si>
  <si>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</si>
  <si>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</si>
  <si>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</si>
  <si>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</si>
  <si>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</si>
  <si>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</si>
  <si>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</si>
  <si>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</si>
  <si>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</si>
  <si>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</si>
  <si>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</si>
  <si>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</si>
  <si>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</si>
  <si>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</si>
  <si>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</si>
  <si>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</si>
  <si>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</si>
  <si>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</si>
  <si>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</si>
  <si>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</si>
  <si>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</si>
  <si>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</si>
  <si>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</si>
  <si>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</si>
  <si>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</si>
  <si>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</si>
  <si>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</si>
  <si>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</si>
  <si>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</si>
  <si>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</si>
  <si>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</si>
  <si>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</si>
  <si>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</si>
  <si>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</si>
  <si>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</si>
  <si>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</si>
  <si>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</si>
  <si>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</si>
  <si>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</si>
  <si>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</si>
  <si>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</si>
  <si>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</si>
  <si>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</si>
  <si>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</si>
  <si>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</si>
  <si>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</si>
  <si>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</si>
  <si>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</si>
  <si>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</si>
  <si>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</si>
  <si>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</si>
  <si>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</si>
  <si>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</si>
  <si>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</si>
  <si>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</si>
  <si>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</si>
  <si>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</si>
  <si>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</si>
  <si>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</si>
  <si>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</si>
  <si>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</si>
  <si>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</si>
  <si>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</si>
  <si>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</si>
  <si>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</si>
  <si>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</si>
  <si>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</si>
  <si>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</si>
  <si>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</si>
  <si>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</si>
  <si>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</si>
  <si>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</si>
  <si>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</si>
  <si>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</si>
  <si>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</si>
  <si>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</si>
  <si>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</si>
  <si>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</si>
  <si>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</si>
  <si>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</si>
  <si>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</si>
  <si>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</si>
  <si>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</si>
  <si>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</si>
  <si>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</si>
  <si>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</si>
  <si>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</si>
  <si>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</si>
  <si>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</si>
  <si>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</si>
  <si>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</si>
  <si>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</si>
  <si>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</si>
  <si>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</si>
  <si>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</si>
  <si>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</si>
  <si>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</si>
  <si>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</si>
  <si>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</si>
  <si>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</si>
  <si>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</si>
  <si>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</si>
  <si>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</si>
  <si>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</si>
  <si>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</si>
  <si>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</si>
  <si>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</si>
  <si>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</si>
  <si>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</si>
  <si>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</si>
  <si>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</si>
  <si>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</si>
  <si>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</si>
  <si>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</si>
  <si>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</si>
  <si>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</si>
  <si>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</si>
  <si>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</si>
  <si>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</si>
  <si>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</si>
  <si>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</si>
  <si>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</si>
  <si>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</si>
  <si>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</si>
  <si>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</si>
  <si>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</si>
  <si>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</si>
  <si>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</si>
  <si>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</si>
  <si>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</si>
  <si>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</si>
  <si>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</si>
  <si>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</si>
  <si>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</si>
  <si>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</si>
  <si>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</si>
  <si>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</si>
  <si>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</si>
  <si>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</si>
  <si>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</si>
  <si>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</si>
  <si>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</si>
  <si>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</si>
  <si>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</si>
  <si>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</si>
  <si>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</si>
  <si>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</si>
  <si>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</si>
  <si>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</si>
  <si>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</si>
  <si>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</si>
  <si>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</si>
  <si>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</si>
  <si>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</si>
  <si>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</si>
  <si>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</si>
  <si>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</si>
  <si>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</si>
  <si>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</si>
  <si>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</si>
  <si>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</si>
  <si>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</si>
  <si>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</si>
  <si>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</si>
  <si>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</si>
  <si>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</si>
  <si>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</si>
  <si>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</si>
  <si>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</si>
  <si>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</si>
  <si>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</si>
  <si>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</si>
  <si>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</si>
  <si>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</si>
  <si>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</si>
  <si>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</si>
  <si>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</si>
  <si>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</si>
  <si>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</si>
  <si>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</si>
  <si>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</si>
  <si>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</si>
  <si>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</si>
  <si>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</si>
  <si>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</si>
  <si>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</si>
  <si>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</si>
  <si>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</si>
  <si>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</si>
  <si>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</si>
  <si>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</si>
  <si>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</si>
  <si>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</si>
  <si>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</si>
  <si>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</si>
  <si>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</si>
  <si>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</si>
  <si>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</si>
  <si>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</si>
  <si>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</si>
  <si>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</si>
  <si>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</si>
  <si>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</si>
  <si>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</si>
  <si>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</si>
  <si>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</si>
  <si>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</si>
  <si>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</si>
  <si>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</si>
  <si>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</si>
  <si>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</si>
  <si>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</si>
  <si>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</si>
  <si>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</si>
  <si>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</si>
  <si>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</si>
  <si>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</si>
  <si>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</si>
  <si>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</si>
  <si>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</si>
  <si>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</si>
  <si>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</si>
  <si>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</si>
  <si>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</si>
  <si>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</si>
  <si>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</si>
  <si>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</si>
  <si>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</si>
  <si>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</si>
  <si>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</si>
  <si>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</si>
  <si>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</si>
  <si>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</si>
  <si>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</si>
  <si>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</si>
  <si>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</si>
  <si>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</si>
  <si>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</si>
  <si>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</si>
  <si>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</si>
  <si>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</si>
  <si>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</si>
  <si>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</si>
  <si>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</si>
  <si>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</si>
  <si>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</si>
  <si>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</si>
  <si>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</si>
  <si>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</si>
  <si>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</si>
  <si>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</si>
  <si>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</si>
  <si>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</si>
  <si>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</si>
  <si>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</si>
  <si>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</si>
  <si>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</si>
  <si>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</si>
  <si>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</si>
  <si>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</si>
  <si>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</si>
  <si>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</si>
  <si>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</si>
  <si>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</si>
  <si>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</si>
  <si>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</si>
  <si>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</si>
  <si>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</si>
  <si>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</si>
  <si>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</si>
  <si>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</si>
  <si>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</si>
  <si>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</si>
  <si>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</si>
  <si>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</si>
  <si>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</si>
  <si>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</si>
  <si>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</si>
  <si>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</si>
  <si>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</si>
  <si>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</si>
  <si>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</si>
  <si>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</si>
  <si>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</si>
  <si>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</si>
  <si>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</si>
  <si>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</si>
  <si>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</si>
  <si>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</si>
  <si>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</si>
  <si>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</si>
  <si>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</si>
  <si>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</si>
  <si>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</si>
  <si>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</si>
  <si>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</si>
  <si>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</si>
  <si>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</si>
  <si>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</si>
  <si>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</si>
  <si>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</si>
  <si>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</si>
  <si>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</si>
  <si>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</si>
  <si>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</si>
  <si>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</si>
  <si>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</si>
  <si>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</si>
  <si>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</si>
  <si>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</si>
  <si>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</si>
  <si>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</si>
  <si>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</si>
  <si>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</si>
  <si>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</si>
  <si>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</si>
  <si>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</si>
  <si>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</si>
  <si>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</si>
  <si>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</si>
  <si>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</si>
  <si>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</si>
  <si>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</si>
  <si>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</si>
  <si>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</si>
  <si>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</si>
  <si>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</si>
  <si>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</si>
  <si>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</si>
  <si>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</si>
  <si>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</si>
  <si>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</si>
  <si>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</si>
  <si>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</si>
  <si>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</si>
  <si>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</si>
  <si>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</si>
  <si>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</si>
  <si>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</si>
  <si>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</si>
  <si>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</si>
  <si>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</si>
  <si>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</si>
  <si>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</si>
  <si>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</si>
  <si>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</si>
  <si>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</si>
  <si>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</si>
  <si>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</si>
  <si>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</si>
  <si>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</si>
  <si>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</si>
  <si>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</si>
  <si>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</si>
  <si>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</si>
  <si>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</si>
  <si>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</si>
  <si>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</si>
  <si>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</si>
  <si>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</si>
  <si>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</si>
  <si>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</si>
  <si>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</si>
  <si>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</si>
  <si>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</si>
  <si>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</si>
  <si>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</si>
  <si>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</si>
  <si>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</si>
  <si>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</si>
  <si>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</si>
  <si>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</si>
  <si>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</si>
  <si>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</si>
  <si>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</si>
  <si>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</si>
  <si>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</si>
  <si>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</si>
  <si>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</si>
  <si>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</si>
  <si>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</si>
  <si>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</si>
  <si>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</si>
  <si>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</si>
  <si>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</si>
  <si>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</si>
  <si>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</si>
  <si>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</si>
  <si>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</si>
  <si>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</si>
  <si>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</si>
  <si>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</si>
  <si>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</si>
  <si>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</si>
  <si>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</si>
  <si>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</si>
  <si>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</si>
  <si>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</si>
  <si>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</si>
  <si>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</si>
  <si>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</si>
  <si>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</si>
  <si>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</si>
  <si>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</si>
  <si>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</si>
  <si>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</si>
  <si>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</si>
  <si>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</si>
  <si>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</si>
  <si>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</si>
  <si>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</si>
  <si>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</si>
  <si>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</si>
  <si>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</si>
  <si>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</si>
  <si>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</si>
  <si>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</si>
  <si>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</si>
  <si>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</si>
  <si>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</si>
  <si>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</si>
  <si>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</si>
  <si>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</si>
  <si>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</si>
  <si>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</si>
  <si>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</si>
  <si>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</si>
  <si>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</si>
  <si>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</si>
  <si>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</si>
  <si>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</si>
  <si>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</si>
  <si>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</si>
  <si>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</si>
  <si>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</si>
  <si>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</si>
  <si>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</si>
  <si>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</si>
  <si>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</si>
  <si>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</si>
  <si>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</si>
  <si>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</si>
  <si>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</si>
  <si>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</si>
  <si>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</si>
  <si>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</si>
  <si>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</si>
  <si>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</si>
  <si>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</si>
  <si>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</si>
  <si>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</si>
  <si>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</si>
  <si>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</si>
  <si>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</si>
  <si>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</si>
  <si>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</si>
  <si>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</si>
  <si>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</si>
  <si>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</si>
  <si>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</si>
  <si>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</si>
  <si>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</si>
  <si>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</si>
  <si>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</si>
  <si>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</si>
  <si>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</si>
  <si>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</si>
  <si>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</si>
  <si>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</si>
  <si>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</si>
  <si>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</si>
  <si>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</si>
  <si>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</si>
  <si>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</si>
  <si>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</si>
  <si>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</si>
  <si>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</si>
  <si>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</si>
  <si>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</si>
  <si>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</si>
  <si>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</si>
  <si>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</si>
  <si>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</si>
  <si>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</si>
  <si>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</si>
  <si>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</si>
  <si>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</si>
  <si>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</si>
  <si>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</si>
  <si>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</si>
  <si>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</si>
  <si>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</si>
  <si>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</si>
  <si>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</si>
  <si>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</si>
  <si>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</si>
  <si>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</si>
  <si>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</si>
  <si>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</si>
  <si>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</si>
  <si>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</si>
  <si>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</si>
  <si>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</si>
  <si>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</si>
  <si>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</si>
  <si>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</si>
  <si>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</si>
  <si>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</si>
  <si>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</si>
  <si>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</si>
  <si>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</si>
  <si>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</si>
  <si>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</si>
  <si>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</si>
  <si>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</si>
  <si>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</si>
  <si>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</si>
  <si>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</si>
  <si>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</si>
  <si>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</si>
  <si>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</si>
  <si>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</si>
  <si>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</si>
  <si>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</si>
  <si>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</si>
  <si>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</si>
  <si>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</si>
  <si>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</si>
  <si>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</si>
  <si>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</si>
  <si>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</si>
  <si>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</si>
  <si>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</si>
  <si>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</si>
  <si>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</si>
  <si>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</si>
  <si>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</si>
  <si>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</si>
  <si>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</si>
  <si>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</si>
  <si>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</si>
  <si>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</si>
  <si>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</si>
  <si>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</si>
  <si>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</si>
  <si>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</si>
  <si>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</si>
  <si>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</si>
  <si>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</si>
  <si>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</si>
  <si>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</si>
  <si>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</si>
  <si>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</si>
  <si>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</si>
  <si>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</si>
  <si>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</si>
  <si>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</si>
  <si>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</si>
  <si>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</si>
  <si>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</si>
  <si>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</si>
  <si>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</si>
  <si>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</si>
  <si>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</si>
  <si>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</si>
  <si>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</si>
  <si>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</si>
  <si>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</si>
  <si>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</si>
  <si>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</si>
  <si>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</si>
  <si>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</si>
  <si>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</si>
  <si>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</si>
  <si>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</si>
  <si>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</si>
  <si>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</si>
  <si>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</si>
  <si>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</si>
  <si>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</si>
  <si>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</si>
  <si>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</si>
  <si>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</si>
  <si>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</si>
  <si>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</si>
  <si>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</si>
  <si>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</si>
  <si>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</si>
  <si>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</si>
  <si>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</si>
  <si>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</si>
  <si>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</si>
  <si>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</si>
  <si>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</si>
  <si>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</si>
  <si>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</si>
  <si>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</si>
  <si>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</si>
  <si>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</si>
  <si>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</si>
  <si>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</si>
  <si>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</si>
  <si>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</si>
  <si>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</si>
  <si>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</si>
  <si>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</si>
  <si>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</si>
  <si>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</si>
  <si>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</si>
  <si>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</si>
  <si>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</si>
  <si>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</si>
  <si>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</si>
  <si>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</si>
  <si>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</si>
  <si>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</si>
  <si>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</si>
  <si>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</si>
  <si>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</si>
  <si>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</si>
  <si>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</si>
  <si>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</si>
  <si>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</si>
  <si>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</si>
  <si>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</si>
  <si>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</si>
  <si>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</si>
  <si>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</si>
  <si>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</si>
  <si>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</si>
  <si>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</si>
  <si>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</si>
  <si>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</si>
  <si>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</si>
  <si>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</si>
  <si>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</si>
  <si>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</si>
  <si>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</si>
  <si>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</si>
  <si>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</si>
  <si>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</si>
  <si>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</si>
  <si>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</si>
  <si>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</si>
  <si>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</si>
  <si>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</si>
  <si>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</si>
  <si>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</si>
  <si>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</si>
  <si>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</si>
  <si>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</si>
  <si>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</si>
  <si>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</si>
  <si>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</si>
  <si>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</si>
  <si>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</si>
  <si>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</si>
  <si>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</si>
  <si>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</si>
  <si>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</si>
  <si>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</si>
  <si>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</si>
  <si>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</si>
  <si>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</si>
  <si>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</si>
  <si>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</si>
  <si>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</si>
  <si>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</si>
  <si>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</si>
  <si>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</si>
  <si>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</si>
  <si>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</si>
  <si>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</si>
  <si>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</si>
  <si>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</si>
  <si>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</si>
  <si>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</si>
  <si>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</si>
  <si>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</si>
  <si>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</si>
  <si>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</si>
  <si>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</si>
  <si>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</si>
  <si>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</si>
  <si>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</si>
  <si>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</si>
  <si>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</si>
  <si>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</si>
  <si>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</si>
  <si>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</si>
  <si>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</si>
  <si>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</si>
  <si>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</si>
  <si>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</si>
  <si>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</si>
  <si>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</si>
  <si>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</si>
  <si>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</si>
  <si>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</si>
  <si>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</si>
  <si>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</si>
  <si>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</si>
  <si>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</si>
  <si>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</si>
  <si>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</si>
  <si>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</si>
  <si>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</si>
  <si>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</si>
  <si>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</si>
  <si>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</si>
  <si>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</si>
  <si>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</si>
  <si>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</si>
  <si>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</si>
  <si>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</si>
  <si>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</si>
  <si>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</si>
  <si>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</si>
  <si>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</si>
  <si>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</si>
  <si>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</si>
  <si>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</si>
  <si>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</si>
  <si>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</si>
  <si>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</si>
  <si>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</si>
  <si>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</si>
  <si>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</si>
  <si>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</si>
  <si>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</si>
  <si>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</si>
  <si>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</si>
  <si>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</si>
  <si>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</si>
  <si>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</si>
  <si>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</si>
  <si>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</si>
  <si>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</si>
  <si>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</si>
  <si>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</si>
  <si>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</si>
  <si>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</si>
  <si>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</si>
  <si>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</si>
  <si>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</si>
  <si>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</si>
  <si>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</si>
  <si>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</si>
  <si>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</si>
  <si>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</si>
  <si>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</si>
  <si>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</si>
  <si>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</si>
  <si>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</si>
  <si>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</si>
  <si>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</si>
  <si>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</si>
  <si>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</si>
  <si>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</si>
  <si>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</si>
  <si>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</si>
  <si>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</si>
  <si>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</si>
  <si>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</si>
  <si>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</si>
  <si>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</si>
  <si>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</si>
  <si>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</si>
  <si>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</si>
  <si>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</si>
  <si>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</si>
  <si>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</si>
  <si>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</si>
  <si>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</si>
  <si>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</si>
  <si>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</si>
  <si>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</si>
  <si>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</si>
  <si>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</si>
  <si>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</si>
  <si>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</si>
  <si>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</si>
  <si>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</si>
  <si>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</si>
  <si>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</si>
  <si>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</si>
  <si>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</si>
  <si>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</si>
  <si>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</si>
  <si>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</si>
  <si>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</si>
  <si>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</si>
  <si>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</si>
  <si>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</si>
  <si>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</si>
  <si>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</si>
  <si>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</si>
  <si>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</si>
  <si>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</si>
  <si>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</si>
  <si>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</si>
  <si>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</si>
  <si>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</si>
  <si>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</si>
  <si>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</si>
  <si>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</si>
  <si>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</si>
  <si>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</si>
  <si>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</si>
  <si>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</si>
  <si>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</si>
  <si>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</si>
  <si>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</si>
  <si>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</si>
  <si>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</si>
  <si>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</si>
  <si>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</si>
  <si>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</si>
  <si>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</si>
  <si>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</si>
  <si>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</si>
  <si>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</si>
  <si>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</si>
  <si>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</si>
  <si>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</si>
  <si>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</si>
  <si>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</si>
  <si>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</si>
  <si>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</si>
  <si>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</si>
  <si>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</si>
  <si>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</si>
  <si>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</si>
  <si>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</si>
  <si>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</si>
  <si>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</si>
  <si>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</si>
  <si>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</si>
  <si>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</si>
  <si>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</si>
  <si>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</si>
  <si>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</si>
  <si>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</si>
  <si>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</si>
  <si>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</si>
  <si>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</si>
  <si>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</si>
  <si>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</si>
  <si>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</si>
  <si>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</si>
  <si>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</si>
  <si>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</si>
  <si>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</si>
  <si>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</si>
  <si>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</si>
  <si>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</si>
  <si>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</si>
  <si>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</si>
  <si>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</si>
  <si>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</si>
  <si>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</si>
  <si>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</si>
  <si>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</si>
  <si>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</si>
  <si>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</si>
  <si>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</si>
  <si>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</si>
  <si>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</si>
  <si>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</si>
  <si>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</si>
  <si>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</si>
  <si>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</si>
  <si>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</si>
  <si>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</si>
  <si>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</si>
  <si>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</si>
  <si>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</si>
  <si>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</si>
  <si>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</si>
  <si>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</si>
  <si>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</si>
  <si>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</si>
  <si>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</si>
  <si>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</si>
  <si>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</si>
  <si>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</si>
  <si>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</si>
  <si>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</si>
  <si>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</si>
  <si>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</si>
  <si>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</si>
  <si>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</si>
  <si>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</si>
  <si>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</si>
  <si>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</si>
  <si>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</si>
  <si>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</si>
  <si>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</si>
  <si>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</si>
  <si>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</si>
  <si>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</si>
  <si>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</si>
  <si>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</si>
  <si>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</si>
  <si>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</si>
  <si>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</si>
  <si>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</si>
  <si>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</si>
  <si>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</si>
  <si>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</si>
  <si>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</si>
  <si>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</si>
  <si>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</si>
  <si>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</si>
  <si>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</si>
  <si>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</si>
  <si>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</si>
  <si>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</si>
  <si>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</si>
  <si>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</si>
  <si>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</si>
  <si>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</si>
  <si>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</si>
  <si>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</si>
  <si>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</si>
  <si>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</si>
  <si>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</si>
  <si>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</si>
  <si>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</si>
  <si>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</si>
  <si>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</si>
  <si>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</si>
  <si>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</si>
  <si>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</si>
  <si>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</si>
  <si>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</si>
  <si>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</si>
  <si>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</si>
  <si>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</si>
  <si>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</si>
  <si>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</si>
  <si>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</si>
  <si>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</si>
  <si>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</si>
  <si>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</si>
  <si>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</si>
  <si>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</si>
  <si>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</si>
  <si>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</si>
  <si>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</si>
  <si>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</si>
  <si>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</si>
  <si>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</si>
  <si>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</si>
  <si>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</si>
  <si>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</si>
  <si>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</si>
  <si>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</si>
  <si>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</si>
  <si>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</si>
  <si>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</si>
  <si>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</si>
  <si>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</si>
  <si>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</si>
  <si>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</si>
  <si>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</si>
  <si>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</si>
  <si>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</si>
  <si>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</si>
  <si>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</si>
  <si>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</si>
  <si>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</si>
  <si>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</si>
  <si>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</si>
  <si>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</si>
  <si>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</si>
  <si>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</si>
  <si>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</si>
  <si>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</si>
  <si>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</si>
  <si>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</si>
  <si>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</si>
  <si>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</si>
  <si>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</si>
  <si>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</si>
  <si>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</si>
  <si>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</si>
  <si>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</si>
  <si>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</si>
  <si>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</si>
  <si>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</si>
  <si>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</si>
  <si>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</si>
  <si>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</si>
  <si>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</si>
  <si>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</si>
  <si>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</si>
  <si>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</si>
  <si>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</si>
  <si>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</si>
  <si>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</si>
  <si>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</si>
  <si>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</si>
  <si>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</si>
  <si>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</si>
  <si>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</si>
  <si>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</si>
  <si>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</si>
  <si>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</si>
  <si>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</si>
  <si>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</si>
  <si>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</si>
  <si>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</si>
  <si>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</si>
  <si>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</si>
  <si>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</si>
  <si>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</si>
  <si>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</si>
  <si>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</si>
  <si>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</si>
  <si>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</si>
  <si>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</si>
  <si>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</si>
  <si>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</si>
  <si>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</si>
  <si>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</si>
  <si>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</si>
  <si>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</si>
  <si>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</si>
  <si>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</si>
  <si>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</si>
  <si>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</si>
  <si>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</si>
  <si>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</si>
  <si>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</si>
  <si>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</si>
  <si>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</si>
  <si>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</si>
  <si>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</si>
  <si>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</si>
  <si>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</si>
  <si>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</si>
  <si>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</si>
  <si>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</si>
  <si>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</si>
  <si>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</si>
  <si>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</si>
  <si>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</si>
  <si>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</si>
  <si>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</si>
  <si>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</si>
  <si>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</si>
  <si>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</si>
  <si>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</si>
  <si>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</si>
  <si>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</si>
  <si>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</si>
  <si>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</si>
  <si>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</si>
  <si>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</si>
  <si>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</si>
  <si>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</si>
  <si>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</si>
  <si>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</si>
  <si>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</si>
  <si>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</si>
  <si>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</si>
  <si>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</si>
  <si>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</si>
  <si>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</si>
  <si>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</si>
  <si>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</si>
  <si>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</si>
  <si>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</si>
  <si>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</si>
  <si>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</si>
  <si>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</si>
  <si>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</si>
  <si>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</si>
  <si>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</si>
  <si>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</si>
  <si>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</si>
  <si>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</si>
  <si>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</si>
  <si>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</si>
  <si>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</si>
  <si>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</si>
  <si>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</si>
  <si>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</si>
  <si>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</si>
  <si>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</si>
  <si>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</si>
  <si>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</si>
  <si>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</si>
  <si>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</si>
  <si>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</si>
  <si>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</si>
  <si>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</si>
  <si>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</si>
  <si>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</si>
  <si>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</si>
  <si>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</si>
  <si>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</si>
  <si>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</si>
  <si>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</si>
  <si>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</si>
  <si>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</si>
  <si>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</si>
  <si>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</si>
  <si>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</si>
  <si>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</si>
  <si>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</si>
  <si>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</si>
  <si>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</si>
  <si>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</si>
  <si>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</si>
  <si>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</si>
  <si>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</si>
  <si>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</si>
  <si>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</si>
  <si>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</si>
  <si>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</si>
  <si>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</si>
  <si>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</si>
  <si>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</si>
  <si>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</si>
  <si>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</si>
  <si>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</si>
  <si>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</si>
  <si>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</si>
  <si>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</si>
  <si>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</si>
  <si>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</si>
  <si>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</si>
  <si>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</si>
  <si>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</si>
  <si>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</si>
  <si>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</si>
  <si>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</si>
  <si>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</si>
  <si>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</si>
  <si>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</si>
  <si>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</si>
  <si>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</si>
  <si>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</si>
  <si>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</si>
  <si>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</si>
  <si>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</si>
  <si>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</si>
  <si>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</si>
  <si>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</si>
  <si>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</si>
  <si>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</si>
  <si>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</si>
  <si>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</si>
  <si>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</si>
  <si>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</si>
  <si>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</si>
  <si>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</si>
  <si>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</si>
  <si>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</si>
  <si>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</si>
  <si>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</si>
  <si>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</si>
  <si>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</si>
  <si>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</si>
  <si>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</si>
  <si>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</si>
  <si>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</si>
  <si>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</si>
  <si>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</si>
  <si>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</si>
  <si>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</si>
  <si>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</si>
  <si>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</si>
  <si>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</si>
  <si>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</si>
  <si>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</si>
  <si>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</si>
  <si>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</si>
  <si>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</si>
  <si>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</si>
  <si>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</si>
  <si>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</si>
  <si>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</si>
  <si>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</si>
  <si>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</si>
  <si>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</si>
  <si>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</si>
  <si>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</si>
  <si>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</si>
  <si>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</si>
  <si>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</si>
  <si>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</si>
  <si>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</si>
  <si>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</si>
  <si>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</si>
  <si>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</si>
  <si>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</si>
  <si>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</si>
  <si>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</si>
  <si>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</si>
  <si>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</si>
  <si>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</si>
  <si>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</si>
  <si>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</si>
  <si>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</si>
  <si>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</si>
  <si>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</si>
  <si>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</si>
  <si>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</si>
  <si>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</si>
  <si>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</si>
  <si>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</si>
  <si>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</si>
  <si>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</si>
  <si>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</si>
  <si>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</si>
  <si>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</si>
  <si>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</si>
  <si>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</si>
  <si>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</si>
  <si>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</si>
  <si>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</si>
  <si>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</si>
  <si>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</si>
  <si>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</si>
  <si>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</si>
  <si>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</si>
  <si>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</si>
  <si>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</si>
  <si>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</si>
  <si>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</si>
  <si>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</si>
  <si>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</si>
  <si>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</si>
  <si>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</si>
  <si>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</si>
  <si>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</si>
  <si>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</si>
  <si>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</si>
  <si>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</si>
  <si>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</si>
  <si>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</si>
  <si>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</si>
  <si>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</si>
  <si>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</si>
  <si>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</si>
  <si>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</si>
  <si>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</si>
  <si>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</si>
  <si>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</si>
  <si>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</si>
  <si>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</si>
  <si>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</si>
  <si>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</si>
  <si>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</si>
  <si>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</si>
  <si>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</si>
  <si>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</si>
  <si>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</si>
  <si>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</si>
  <si>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</si>
  <si>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</si>
  <si>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</si>
  <si>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</si>
  <si>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</si>
  <si>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</si>
  <si>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</si>
  <si>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</si>
  <si>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</si>
  <si>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</si>
  <si>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</si>
  <si>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</si>
  <si>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</si>
  <si>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</si>
  <si>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</si>
  <si>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</si>
  <si>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</si>
  <si>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</si>
  <si>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</si>
  <si>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</si>
  <si>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</si>
  <si>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</si>
  <si>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</si>
  <si>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</si>
  <si>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</si>
  <si>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</si>
  <si>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</si>
  <si>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</si>
  <si>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</si>
  <si>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</si>
  <si>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</si>
  <si>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</si>
  <si>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</si>
  <si>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</si>
  <si>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</si>
  <si>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</si>
  <si>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</si>
  <si>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</si>
  <si>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</si>
  <si>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</si>
  <si>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</si>
  <si>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</si>
  <si>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</si>
  <si>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</si>
  <si>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</si>
  <si>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</si>
  <si>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</si>
  <si>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</si>
  <si>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</si>
  <si>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</si>
  <si>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</si>
  <si>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</si>
  <si>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</si>
  <si>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</si>
  <si>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</si>
  <si>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</si>
  <si>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</si>
  <si>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</si>
  <si>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</si>
  <si>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</si>
  <si>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</si>
  <si>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</si>
  <si>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</si>
  <si>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</si>
  <si>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</si>
  <si>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</si>
  <si>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</si>
  <si>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</si>
  <si>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</si>
  <si>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</si>
  <si>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</si>
  <si>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</si>
  <si>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</si>
  <si>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</si>
  <si>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</si>
  <si>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</si>
  <si>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</si>
  <si>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</si>
  <si>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</si>
  <si>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</si>
  <si>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</si>
  <si>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</si>
  <si>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</si>
  <si>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</si>
  <si>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</si>
  <si>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</si>
  <si>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</si>
  <si>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</si>
  <si>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</si>
  <si>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</si>
  <si>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</si>
  <si>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</si>
  <si>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</si>
  <si>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</si>
  <si>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</si>
  <si>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</si>
  <si>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</si>
  <si>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</si>
  <si>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</si>
  <si>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</si>
  <si>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</si>
  <si>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</si>
  <si>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</si>
  <si>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</si>
  <si>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</si>
  <si>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</si>
  <si>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</si>
  <si>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</si>
  <si>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</si>
  <si>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</si>
  <si>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</si>
  <si>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</si>
  <si>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</si>
  <si>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</si>
  <si>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</si>
  <si>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</si>
  <si>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</si>
  <si>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</si>
  <si>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</si>
  <si>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</si>
  <si>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</si>
  <si>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</si>
  <si>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</si>
  <si>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</si>
  <si>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</si>
  <si>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</si>
  <si>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</si>
  <si>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</si>
  <si>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</si>
  <si>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</si>
  <si>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</si>
  <si>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</si>
  <si>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</si>
  <si>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</si>
  <si>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</si>
  <si>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</si>
  <si>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</si>
  <si>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</si>
  <si>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</si>
  <si>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</si>
  <si>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</si>
  <si>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</si>
  <si>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</si>
  <si>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</si>
  <si>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</si>
  <si>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</si>
  <si>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</si>
  <si>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</si>
  <si>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</si>
  <si>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</si>
  <si>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</si>
  <si>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</si>
  <si>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</si>
  <si>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</si>
  <si>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</si>
  <si>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</si>
  <si>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</si>
  <si>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</si>
  <si>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</si>
  <si>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</si>
  <si>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</si>
  <si>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</si>
  <si>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</si>
  <si>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</si>
  <si>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</si>
  <si>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</si>
  <si>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</si>
  <si>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</si>
  <si>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</si>
  <si>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</si>
  <si>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</si>
  <si>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</si>
  <si>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</si>
  <si>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</si>
  <si>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</si>
  <si>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</si>
  <si>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</si>
  <si>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</si>
  <si>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</si>
  <si>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</si>
  <si>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</si>
  <si>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</si>
  <si>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</si>
  <si>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</si>
  <si>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</si>
  <si>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</si>
  <si>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</si>
  <si>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</si>
  <si>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</si>
  <si>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</si>
  <si>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</si>
  <si>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</si>
  <si>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</si>
  <si>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</si>
  <si>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</si>
  <si>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</si>
  <si>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</si>
  <si>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</si>
  <si>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</si>
  <si>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</si>
  <si>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</si>
  <si>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</si>
  <si>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</si>
  <si>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</si>
  <si>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</si>
  <si>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</si>
  <si>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</si>
  <si>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</si>
  <si>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</si>
  <si>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</si>
  <si>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</si>
  <si>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</si>
  <si>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</si>
  <si>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</si>
  <si>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</si>
  <si>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</si>
  <si>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</si>
  <si>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</si>
  <si>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</si>
  <si>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</si>
  <si>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</si>
  <si>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</si>
  <si>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</si>
  <si>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</si>
  <si>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</si>
  <si>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</si>
  <si>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</si>
  <si>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</si>
  <si>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</si>
  <si>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</si>
  <si>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</si>
  <si>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</si>
  <si>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</si>
  <si>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</si>
  <si>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</si>
  <si>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</si>
  <si>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</si>
  <si>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</si>
  <si>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</si>
  <si>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</si>
  <si>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</si>
  <si>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</si>
  <si>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</si>
  <si>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</si>
  <si>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</si>
  <si>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</si>
  <si>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</si>
  <si>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</si>
  <si>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</si>
  <si>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</si>
  <si>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</si>
  <si>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</si>
  <si>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</si>
  <si>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</si>
  <si>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</si>
  <si>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</si>
  <si>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</si>
  <si>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</si>
  <si>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</si>
  <si>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</si>
  <si>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</si>
  <si>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</si>
  <si>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</si>
  <si>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</si>
  <si>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</si>
  <si>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</si>
  <si>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</si>
  <si>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</si>
  <si>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</si>
  <si>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</si>
  <si>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</si>
  <si>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</si>
  <si>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</si>
  <si>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</si>
  <si>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</si>
  <si>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</si>
  <si>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</si>
  <si>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</si>
  <si>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</si>
  <si>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</si>
  <si>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</si>
  <si>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</si>
  <si>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</si>
  <si>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</si>
  <si>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</si>
  <si>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</si>
  <si>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</si>
  <si>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</si>
  <si>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</si>
  <si>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</si>
  <si>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</si>
  <si>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</si>
  <si>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</si>
  <si>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</si>
  <si>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</si>
  <si>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</si>
  <si>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</si>
  <si>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</si>
  <si>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</si>
  <si>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</si>
  <si>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</si>
  <si>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</si>
  <si>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</si>
  <si>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</si>
  <si>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</si>
  <si>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</si>
  <si>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</si>
  <si>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</si>
  <si>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</si>
  <si>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</si>
  <si>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</si>
  <si>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</si>
  <si>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</si>
  <si>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</si>
  <si>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</si>
  <si>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</si>
  <si>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</si>
  <si>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</si>
  <si>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</si>
  <si>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</si>
  <si>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</si>
  <si>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</si>
  <si>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</si>
  <si>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</si>
  <si>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</si>
  <si>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</si>
  <si>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</si>
  <si>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</si>
  <si>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</si>
  <si>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</si>
  <si>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</si>
  <si>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</si>
  <si>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</si>
  <si>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</si>
  <si>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</si>
  <si>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</si>
  <si>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</si>
  <si>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</si>
  <si>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</si>
  <si>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</si>
  <si>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</si>
  <si>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</si>
  <si>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</si>
  <si>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</si>
  <si>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</si>
  <si>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</si>
  <si>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</si>
  <si>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</si>
  <si>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</si>
  <si>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</si>
  <si>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</si>
  <si>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</si>
  <si>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</si>
  <si>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</si>
  <si>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</si>
  <si>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</si>
  <si>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</si>
  <si>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</si>
  <si>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</si>
  <si>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</si>
  <si>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</si>
  <si>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</si>
  <si>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</si>
  <si>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</si>
  <si>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</si>
  <si>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</si>
  <si>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</si>
  <si>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</si>
  <si>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</si>
  <si>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</si>
  <si>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</si>
  <si>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</si>
  <si>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</si>
  <si>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</si>
  <si>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</si>
  <si>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</si>
  <si>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</si>
  <si>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</si>
  <si>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</si>
  <si>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</si>
  <si>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</si>
  <si>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</si>
  <si>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</si>
  <si>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</si>
  <si>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</si>
  <si>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</si>
  <si>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</si>
  <si>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</si>
  <si>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</si>
  <si>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</si>
  <si>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</si>
  <si>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</si>
  <si>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</si>
  <si>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</si>
  <si>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</si>
  <si>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</si>
  <si>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</si>
  <si>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</si>
  <si>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</si>
  <si>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</si>
  <si>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</si>
  <si>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</si>
  <si>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</si>
  <si>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</si>
  <si>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</si>
  <si>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</si>
  <si>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</si>
  <si>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</si>
  <si>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</si>
  <si>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</si>
  <si>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</si>
  <si>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</si>
  <si>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</si>
  <si>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</si>
  <si>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</si>
  <si>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</si>
  <si>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</si>
  <si>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</si>
  <si>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</si>
  <si>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</si>
  <si>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</si>
  <si>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</si>
  <si>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</si>
  <si>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</si>
  <si>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</si>
  <si>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</si>
  <si>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</si>
  <si>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</si>
  <si>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</si>
  <si>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</si>
  <si>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</si>
  <si>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</si>
  <si>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</si>
  <si>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</si>
  <si>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</si>
  <si>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</si>
  <si>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</si>
  <si>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</si>
  <si>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</si>
  <si>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</si>
  <si>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</si>
  <si>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</si>
  <si>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</si>
  <si>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</si>
  <si>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</si>
  <si>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</si>
  <si>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</si>
  <si>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</si>
  <si>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</si>
  <si>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</si>
  <si>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</si>
  <si>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</si>
  <si>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</si>
  <si>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</si>
  <si>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</si>
  <si>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</si>
  <si>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</si>
  <si>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</si>
  <si>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</si>
  <si>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</si>
  <si>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</si>
  <si>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</si>
  <si>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</si>
  <si>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</si>
  <si>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</si>
  <si>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</si>
  <si>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</si>
  <si>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</si>
  <si>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</si>
  <si>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</si>
  <si>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</si>
  <si>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</si>
  <si>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</si>
  <si>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</si>
  <si>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</si>
  <si>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</si>
  <si>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</si>
  <si>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</si>
  <si>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</si>
  <si>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</si>
  <si>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</si>
  <si>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</si>
  <si>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</si>
  <si>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</si>
  <si>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</si>
  <si>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</si>
  <si>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</si>
  <si>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</si>
  <si>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</si>
  <si>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</si>
  <si>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</si>
  <si>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</si>
  <si>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</si>
  <si>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</si>
  <si>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</si>
  <si>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</si>
  <si>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</si>
  <si>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</si>
  <si>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</si>
  <si>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</si>
  <si>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</si>
  <si>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</si>
  <si>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</si>
  <si>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</si>
  <si>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</si>
  <si>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</si>
  <si>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</si>
  <si>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</si>
  <si>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</si>
  <si>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</si>
  <si>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</si>
  <si>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</si>
  <si>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</si>
  <si>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</si>
  <si>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</si>
  <si>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</si>
  <si>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</si>
  <si>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</si>
  <si>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</si>
  <si>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</si>
  <si>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</si>
  <si>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</si>
  <si>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</si>
  <si>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</si>
  <si>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</si>
  <si>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</si>
  <si>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</si>
  <si>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</si>
  <si>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</si>
  <si>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</si>
  <si>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</si>
  <si>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</si>
  <si>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</si>
  <si>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</si>
  <si>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</si>
  <si>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</si>
  <si>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</si>
  <si>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</si>
  <si>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</si>
  <si>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</si>
  <si>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</si>
  <si>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</si>
  <si>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</si>
  <si>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</si>
  <si>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</si>
  <si>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</si>
  <si>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</si>
  <si>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</si>
  <si>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</si>
  <si>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</si>
  <si>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</si>
  <si>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</si>
  <si>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</si>
  <si>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</si>
  <si>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</si>
  <si>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</si>
  <si>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</si>
  <si>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</si>
  <si>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</si>
  <si>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</si>
  <si>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</si>
  <si>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</si>
  <si>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</si>
  <si>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</si>
  <si>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</si>
  <si>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</si>
  <si>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</si>
  <si>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</si>
  <si>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</si>
  <si>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</si>
  <si>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</si>
  <si>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</si>
  <si>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</si>
  <si>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</si>
  <si>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</si>
  <si>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</si>
  <si>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</si>
  <si>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</si>
  <si>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</si>
  <si>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</si>
  <si>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</si>
  <si>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</si>
  <si>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</si>
  <si>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</si>
  <si>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</si>
  <si>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</si>
  <si>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</si>
  <si>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</si>
  <si>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</si>
  <si>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</si>
  <si>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</si>
  <si>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</si>
  <si>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</si>
  <si>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</si>
  <si>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</si>
  <si>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</si>
  <si>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</si>
  <si>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</si>
  <si>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</si>
  <si>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</si>
  <si>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</si>
  <si>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</si>
  <si>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</si>
  <si>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</si>
  <si>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</si>
  <si>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</si>
  <si>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</si>
  <si>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</si>
  <si>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</si>
  <si>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</si>
  <si>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</si>
  <si>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</si>
  <si>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</si>
  <si>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</si>
  <si>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</si>
  <si>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</si>
  <si>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</si>
  <si>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</si>
  <si>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</si>
  <si>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</si>
  <si>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</si>
  <si>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</si>
  <si>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</si>
  <si>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</si>
  <si>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</si>
  <si>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</si>
  <si>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</si>
  <si>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</si>
  <si>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</si>
  <si>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</si>
  <si>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</si>
  <si>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</si>
  <si>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</si>
  <si>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</si>
  <si>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</si>
  <si>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</si>
  <si>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</si>
  <si>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</si>
  <si>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</si>
  <si>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</si>
  <si>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</si>
  <si>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</si>
  <si>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</si>
  <si>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</si>
  <si>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</si>
  <si>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</si>
  <si>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</si>
  <si>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</si>
  <si>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</si>
  <si>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</si>
  <si>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</si>
  <si>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</si>
  <si>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</si>
  <si>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</si>
  <si>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</si>
  <si>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</si>
  <si>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</si>
  <si>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</si>
  <si>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</si>
  <si>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</si>
  <si>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</si>
  <si>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</si>
  <si>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</si>
  <si>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</si>
  <si>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</si>
  <si>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</si>
  <si>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</si>
  <si>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</si>
  <si>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</si>
  <si>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</si>
  <si>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</si>
  <si>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</si>
  <si>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</si>
  <si>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</si>
  <si>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</si>
  <si>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</si>
  <si>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</si>
  <si>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</si>
  <si>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</si>
  <si>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</si>
  <si>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</si>
  <si>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</si>
  <si>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</si>
  <si>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</si>
  <si>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</si>
  <si>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</si>
  <si>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</si>
  <si>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</si>
  <si>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</si>
  <si>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</si>
  <si>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</si>
  <si>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</si>
  <si>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</si>
  <si>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</si>
  <si>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</si>
  <si>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</si>
  <si>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</si>
  <si>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</si>
  <si>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</si>
  <si>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</si>
  <si>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</si>
  <si>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</si>
  <si>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</si>
  <si>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</si>
  <si>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</si>
  <si>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</si>
  <si>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</si>
  <si>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</si>
  <si>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</si>
  <si>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</si>
  <si>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</si>
  <si>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</si>
  <si>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</si>
  <si>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</si>
  <si>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</si>
  <si>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</si>
  <si>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</si>
  <si>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</si>
  <si>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</si>
  <si>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</si>
  <si>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</si>
  <si>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</si>
  <si>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</si>
  <si>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</si>
  <si>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</si>
  <si>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</si>
  <si>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</si>
  <si>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</si>
  <si>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</si>
  <si>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</si>
  <si>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</si>
  <si>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</si>
  <si>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</si>
  <si>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</si>
  <si>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</si>
  <si>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</si>
  <si>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</si>
  <si>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</si>
  <si>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</si>
  <si>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</si>
  <si>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</si>
  <si>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</si>
  <si>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</si>
  <si>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</si>
  <si>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</si>
  <si>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</si>
  <si>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</si>
  <si>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</si>
  <si>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</si>
  <si>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</si>
  <si>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</si>
  <si>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</si>
  <si>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</si>
  <si>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</si>
  <si>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</si>
  <si>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</si>
  <si>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</si>
  <si>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</si>
  <si>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</si>
  <si>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</si>
  <si>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</si>
  <si>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</si>
  <si>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</si>
  <si>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</si>
  <si>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</si>
  <si>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</si>
  <si>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</si>
  <si>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</si>
  <si>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</si>
  <si>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</si>
  <si>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</si>
  <si>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</si>
  <si>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</si>
  <si>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</si>
  <si>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</si>
  <si>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</si>
  <si>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</si>
  <si>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</si>
  <si>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</si>
  <si>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</si>
  <si>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</si>
  <si>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</si>
  <si>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</si>
  <si>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</si>
  <si>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</si>
  <si>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</si>
  <si>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</si>
  <si>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</si>
  <si>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</si>
  <si>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</si>
  <si>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</si>
  <si>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</si>
  <si>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</si>
  <si>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</si>
  <si>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</si>
  <si>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</si>
  <si>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</si>
  <si>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</si>
  <si>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</si>
  <si>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</si>
  <si>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</si>
  <si>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</si>
  <si>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</si>
  <si>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</si>
  <si>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</si>
  <si>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</si>
  <si>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</si>
  <si>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</si>
  <si>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</si>
  <si>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</si>
  <si>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</si>
  <si>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</si>
  <si>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</si>
  <si>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</si>
  <si>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</si>
  <si>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</si>
  <si>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</si>
  <si>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</si>
  <si>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</si>
  <si>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</si>
  <si>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</si>
  <si>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</si>
  <si>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</si>
  <si>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</si>
  <si>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</si>
  <si>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</si>
  <si>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</si>
  <si>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</si>
  <si>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</si>
  <si>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</si>
  <si>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</si>
  <si>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</si>
  <si>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</si>
  <si>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</si>
  <si>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</si>
  <si>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</si>
  <si>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</si>
  <si>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</si>
  <si>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</si>
  <si>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</si>
  <si>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</si>
  <si>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</si>
  <si>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</si>
  <si>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</si>
  <si>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</si>
  <si>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</si>
  <si>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</si>
  <si>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</si>
  <si>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</si>
  <si>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</si>
  <si>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</si>
  <si>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</si>
  <si>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</si>
  <si>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</si>
  <si>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</si>
  <si>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</si>
  <si>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</si>
  <si>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</si>
  <si>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</si>
  <si>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</si>
  <si>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</si>
  <si>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</si>
  <si>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</si>
  <si>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</si>
  <si>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</si>
  <si>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</si>
  <si>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</si>
  <si>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</si>
  <si>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</si>
  <si>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</si>
  <si>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</si>
  <si>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</si>
  <si>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</si>
  <si>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</si>
  <si>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</si>
  <si>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</si>
  <si>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</si>
  <si>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</si>
  <si>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</si>
  <si>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</si>
  <si>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</si>
  <si>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</si>
  <si>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</si>
  <si>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</si>
  <si>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</si>
  <si>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</si>
  <si>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</si>
  <si>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</si>
  <si>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</si>
  <si>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</si>
  <si>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</si>
  <si>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</si>
  <si>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</si>
  <si>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</si>
  <si>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</si>
  <si>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</si>
  <si>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</si>
  <si>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</si>
  <si>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</si>
  <si>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</si>
  <si>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</si>
  <si>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</si>
  <si>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</si>
  <si>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</si>
  <si>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</si>
  <si>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</si>
  <si>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</si>
  <si>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</si>
  <si>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</si>
  <si>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</si>
  <si>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</si>
  <si>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</si>
  <si>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</si>
  <si>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</si>
  <si>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</si>
  <si>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</si>
  <si>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</si>
  <si>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</si>
  <si>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</si>
  <si>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</si>
  <si>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</si>
  <si>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</si>
  <si>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</si>
  <si>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</si>
  <si>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</si>
  <si>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</si>
  <si>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</si>
  <si>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</si>
  <si>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</si>
  <si>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</si>
  <si>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</si>
  <si>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</si>
  <si>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</si>
  <si>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</si>
  <si>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</si>
  <si>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</si>
  <si>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</si>
  <si>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</si>
  <si>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</si>
  <si>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</si>
  <si>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</si>
  <si>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</si>
  <si>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</si>
  <si>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</si>
  <si>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</si>
  <si>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</si>
  <si>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</si>
  <si>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</si>
  <si>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</si>
  <si>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</si>
  <si>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</si>
  <si>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</si>
  <si>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</si>
  <si>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</si>
  <si>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</si>
  <si>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</si>
  <si>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</si>
  <si>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</si>
  <si>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</si>
  <si>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</si>
  <si>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</si>
  <si>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</si>
  <si>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</si>
  <si>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</si>
  <si>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</si>
  <si>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</si>
  <si>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</si>
  <si>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</si>
  <si>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</si>
  <si>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</si>
  <si>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</si>
  <si>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</si>
  <si>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</si>
  <si>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</si>
  <si>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</si>
  <si>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</si>
  <si>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</si>
  <si>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</si>
  <si>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</si>
  <si>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</si>
  <si>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</si>
  <si>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</si>
  <si>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</si>
  <si>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</si>
  <si>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</si>
  <si>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</si>
  <si>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</si>
  <si>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</si>
  <si>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</si>
  <si>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</si>
  <si>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</si>
  <si>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</si>
  <si>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</si>
  <si>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</si>
  <si>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</si>
  <si>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</si>
  <si>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</si>
  <si>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</si>
  <si>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</si>
  <si>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</si>
  <si>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</si>
  <si>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</si>
  <si>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</si>
  <si>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</si>
  <si>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</si>
  <si>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</si>
  <si>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</si>
  <si>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</si>
  <si>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</si>
  <si>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</si>
  <si>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</si>
  <si>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</si>
  <si>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</si>
  <si>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</si>
  <si>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</si>
  <si>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</si>
  <si>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</si>
  <si>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</si>
  <si>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</si>
  <si>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</si>
  <si>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</si>
  <si>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</si>
  <si>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</si>
  <si>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</si>
  <si>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</si>
  <si>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</si>
  <si>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</si>
  <si>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</si>
  <si>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</si>
  <si>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</si>
  <si>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</si>
  <si>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</si>
  <si>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</si>
  <si>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</si>
  <si>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</si>
  <si>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</si>
  <si>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</si>
  <si>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</si>
  <si>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</si>
  <si>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</si>
  <si>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</si>
  <si>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</si>
  <si>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</si>
  <si>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</si>
  <si>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</si>
  <si>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</si>
  <si>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</si>
  <si>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</si>
  <si>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</si>
  <si>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</si>
  <si>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</si>
  <si>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</si>
  <si>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</si>
  <si>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</si>
  <si>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</si>
  <si>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</si>
  <si>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</si>
  <si>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</si>
  <si>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</si>
  <si>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</si>
  <si>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</si>
  <si>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</si>
  <si>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</si>
  <si>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</si>
  <si>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</si>
  <si>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</si>
  <si>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</si>
  <si>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</si>
  <si>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</si>
  <si>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</si>
  <si>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</si>
  <si>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</si>
  <si>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</si>
  <si>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</si>
  <si>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</si>
  <si>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</si>
  <si>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</si>
  <si>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</si>
  <si>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</si>
  <si>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</si>
  <si>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</si>
  <si>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</si>
  <si>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</si>
  <si>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</si>
  <si>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</si>
  <si>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</si>
  <si>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</si>
  <si>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</si>
  <si>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</si>
  <si>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</si>
  <si>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</si>
  <si>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</si>
  <si>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</si>
  <si>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</si>
  <si>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</si>
  <si>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</si>
  <si>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</si>
  <si>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</si>
  <si>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</si>
  <si>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</si>
  <si>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</si>
  <si>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</si>
  <si>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</si>
  <si>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</si>
  <si>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</si>
  <si>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</si>
  <si>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</si>
  <si>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</si>
  <si>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</si>
  <si>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</si>
  <si>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</si>
  <si>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</si>
  <si>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</si>
  <si>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</si>
  <si>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</si>
  <si>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</si>
  <si>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</si>
  <si>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</si>
  <si>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</si>
  <si>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</si>
  <si>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</si>
  <si>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</si>
  <si>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</si>
  <si>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</si>
  <si>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</si>
  <si>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</si>
  <si>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</si>
  <si>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</si>
  <si>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</si>
  <si>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</si>
  <si>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</si>
  <si>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</si>
  <si>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</si>
  <si>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</si>
  <si>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</si>
  <si>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</si>
  <si>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</si>
  <si>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</si>
  <si>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</si>
  <si>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</si>
  <si>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</si>
  <si>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</si>
  <si>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</si>
  <si>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</si>
  <si>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</si>
  <si>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</si>
  <si>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</si>
  <si>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</si>
  <si>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</si>
  <si>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</si>
  <si>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</si>
  <si>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</si>
  <si>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</si>
  <si>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</si>
  <si>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</si>
  <si>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</si>
  <si>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</si>
  <si>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</si>
  <si>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</si>
  <si>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</si>
  <si>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</si>
  <si>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</si>
  <si>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</si>
  <si>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</si>
  <si>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</si>
  <si>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</si>
  <si>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</si>
  <si>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</si>
  <si>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</si>
  <si>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</si>
  <si>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</si>
  <si>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</si>
  <si>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</si>
  <si>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</si>
  <si>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</si>
  <si>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</si>
  <si>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</si>
  <si>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</si>
  <si>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</si>
  <si>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</si>
  <si>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</si>
  <si>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</si>
  <si>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</si>
  <si>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</si>
  <si>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</si>
  <si>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</si>
  <si>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</si>
  <si>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</si>
  <si>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</si>
  <si>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</si>
  <si>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</si>
  <si>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</si>
  <si>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</si>
  <si>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</si>
  <si>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</si>
  <si>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</si>
  <si>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</si>
  <si>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</si>
  <si>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</si>
  <si>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</si>
  <si>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</si>
  <si>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</si>
  <si>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</si>
  <si>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</si>
  <si>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</si>
  <si>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</si>
  <si>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</si>
  <si>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</si>
  <si>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</si>
  <si>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</si>
  <si>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</si>
  <si>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</si>
  <si>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</si>
  <si>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</si>
  <si>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</si>
  <si>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</si>
  <si>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</si>
  <si>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</si>
  <si>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</si>
  <si>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</si>
  <si>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</si>
  <si>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</si>
  <si>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</si>
  <si>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</si>
  <si>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</si>
  <si>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</si>
  <si>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</si>
  <si>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</si>
  <si>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</si>
  <si>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</si>
  <si>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</si>
  <si>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</si>
  <si>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</si>
  <si>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</si>
  <si>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</si>
  <si>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</si>
  <si>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</si>
  <si>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</si>
  <si>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</si>
  <si>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</si>
  <si>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</si>
  <si>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</si>
  <si>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</si>
  <si>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</si>
  <si>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</si>
  <si>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</si>
  <si>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</si>
  <si>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</si>
  <si>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</si>
  <si>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</si>
  <si>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</si>
  <si>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</si>
  <si>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</si>
  <si>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</si>
  <si>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</si>
  <si>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</si>
  <si>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</si>
  <si>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</si>
  <si>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</si>
  <si>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</si>
  <si>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</si>
  <si>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</si>
  <si>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</si>
  <si>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</si>
  <si>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</si>
  <si>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</si>
  <si>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</si>
  <si>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</si>
  <si>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</si>
  <si>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</si>
  <si>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</si>
  <si>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</si>
  <si>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</si>
  <si>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</si>
  <si>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</si>
  <si>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</si>
  <si>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</si>
  <si>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</si>
  <si>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</si>
  <si>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</si>
  <si>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</si>
  <si>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</si>
  <si>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</si>
  <si>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</si>
  <si>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</si>
  <si>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</si>
  <si>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</si>
  <si>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</si>
  <si>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</si>
  <si>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</si>
  <si>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</si>
  <si>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</si>
  <si>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</si>
  <si>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</si>
  <si>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</si>
  <si>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</si>
  <si>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</si>
  <si>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</si>
  <si>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</si>
  <si>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</si>
  <si>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</si>
  <si>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</si>
  <si>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</si>
  <si>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</si>
  <si>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</si>
  <si>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</si>
  <si>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</si>
  <si>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</si>
  <si>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</si>
  <si>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</si>
  <si>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</si>
  <si>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</si>
  <si>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</si>
  <si>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</si>
  <si>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</si>
  <si>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</si>
  <si>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</si>
  <si>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</si>
  <si>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</si>
  <si>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</si>
  <si>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</si>
  <si>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</si>
  <si>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</si>
  <si>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</si>
  <si>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</si>
  <si>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</si>
  <si>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</si>
  <si>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</si>
  <si>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</si>
  <si>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</si>
  <si>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</si>
  <si>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</si>
  <si>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</si>
  <si>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</si>
  <si>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</si>
  <si>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</si>
  <si>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</si>
  <si>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</si>
  <si>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</si>
  <si>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</si>
  <si>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</si>
  <si>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</si>
  <si>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</si>
  <si>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</si>
  <si>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</si>
  <si>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</si>
  <si>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</si>
  <si>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</si>
  <si>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</si>
  <si>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</si>
  <si>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</si>
  <si>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</si>
  <si>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</si>
  <si>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</si>
  <si>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</si>
  <si>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</si>
  <si>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</si>
  <si>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</si>
  <si>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</si>
  <si>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</si>
  <si>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</si>
  <si>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</si>
  <si>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</si>
  <si>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</si>
  <si>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</si>
  <si>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</si>
  <si>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</si>
  <si>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</si>
  <si>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</si>
  <si>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</si>
  <si>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</si>
  <si>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</si>
  <si>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</si>
  <si>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</si>
  <si>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</si>
  <si>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</si>
  <si>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</si>
  <si>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</si>
  <si>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</si>
  <si>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</si>
  <si>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</si>
  <si>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</si>
  <si>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</si>
  <si>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</si>
  <si>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</si>
  <si>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</si>
  <si>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</si>
  <si>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</si>
  <si>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</si>
  <si>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</si>
  <si>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</si>
  <si>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</si>
  <si>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</si>
  <si>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</si>
  <si>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</si>
  <si>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</si>
  <si>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</si>
  <si>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</si>
  <si>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</si>
  <si>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</si>
  <si>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</si>
  <si>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</si>
  <si>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</si>
  <si>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</si>
  <si>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</si>
  <si>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</si>
  <si>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</si>
  <si>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</si>
  <si>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</si>
  <si>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</si>
  <si>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</si>
  <si>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</si>
  <si>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</si>
  <si>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</si>
  <si>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</si>
  <si>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</si>
  <si>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</si>
  <si>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</si>
  <si>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</si>
  <si>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</si>
  <si>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</si>
  <si>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</si>
  <si>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</si>
  <si>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</si>
  <si>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</si>
  <si>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</si>
  <si>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</si>
  <si>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</si>
  <si>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</si>
  <si>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</si>
  <si>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</si>
  <si>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</si>
  <si>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</si>
  <si>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</si>
  <si>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</si>
  <si>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</si>
  <si>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</si>
  <si>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</si>
  <si>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</si>
  <si>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</si>
  <si>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</si>
  <si>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</si>
  <si>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</si>
  <si>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</si>
  <si>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</si>
  <si>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</si>
  <si>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</si>
  <si>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</si>
  <si>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</si>
  <si>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</si>
  <si>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</si>
  <si>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</si>
  <si>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</si>
  <si>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</si>
  <si>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</si>
  <si>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</si>
  <si>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</si>
  <si>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</si>
  <si>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</si>
  <si>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</si>
  <si>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</si>
  <si>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</si>
  <si>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</si>
  <si>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</si>
  <si>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</si>
  <si>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</si>
  <si>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</si>
  <si>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</si>
  <si>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</si>
  <si>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</si>
  <si>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</si>
  <si>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</si>
  <si>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</si>
  <si>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</si>
  <si>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</si>
  <si>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</si>
  <si>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</si>
  <si>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</si>
  <si>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</si>
  <si>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</si>
  <si>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</si>
  <si>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</si>
  <si>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</si>
  <si>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</si>
  <si>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</si>
  <si>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</si>
  <si>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</si>
  <si>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</si>
  <si>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</si>
  <si>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</si>
  <si>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</si>
  <si>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</si>
  <si>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</si>
  <si>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</si>
  <si>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</si>
  <si>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</si>
  <si>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</si>
  <si>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</si>
  <si>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</si>
  <si>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</si>
  <si>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</si>
  <si>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</si>
  <si>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</si>
  <si>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</si>
  <si>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</si>
  <si>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</si>
  <si>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</si>
  <si>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</si>
  <si>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</si>
  <si>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</si>
  <si>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</si>
  <si>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</si>
  <si>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</si>
  <si>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</si>
  <si>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</si>
  <si>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</si>
  <si>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</si>
  <si>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</si>
  <si>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</si>
  <si>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</si>
  <si>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</si>
  <si>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</si>
  <si>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</si>
  <si>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</si>
  <si>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</si>
  <si>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</si>
  <si>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</si>
  <si>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</si>
  <si>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</si>
  <si>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</si>
  <si>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</si>
  <si>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</si>
  <si>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</si>
  <si>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</si>
  <si>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</si>
  <si>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</si>
  <si>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</si>
  <si>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</si>
  <si>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</si>
  <si>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</si>
  <si>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</si>
  <si>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</si>
  <si>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</si>
  <si>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</si>
  <si>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</si>
  <si>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</si>
  <si>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</si>
  <si>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</si>
  <si>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</si>
  <si>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</si>
  <si>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</si>
  <si>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</si>
  <si>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</si>
  <si>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</si>
  <si>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</si>
  <si>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</si>
  <si>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</si>
  <si>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</si>
  <si>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</si>
  <si>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</si>
  <si>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</si>
  <si>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</si>
  <si>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</si>
  <si>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</si>
  <si>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</si>
  <si>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</si>
  <si>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</si>
  <si>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</si>
  <si>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</si>
  <si>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</si>
  <si>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</si>
  <si>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</si>
  <si>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</si>
  <si>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</si>
  <si>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</si>
  <si>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</si>
  <si>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</si>
  <si>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</si>
  <si>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</si>
  <si>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</si>
  <si>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</si>
  <si>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</si>
  <si>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</si>
  <si>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</si>
  <si>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</si>
  <si>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</si>
  <si>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</si>
  <si>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</si>
  <si>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</si>
  <si>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</si>
  <si>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</si>
  <si>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</si>
  <si>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</si>
  <si>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</si>
  <si>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</si>
  <si>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</si>
  <si>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</si>
  <si>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</si>
  <si>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</si>
  <si>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</si>
  <si>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</si>
  <si>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</si>
  <si>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</si>
  <si>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</si>
  <si>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</si>
  <si>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</si>
  <si>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</si>
  <si>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</si>
  <si>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</si>
  <si>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</si>
  <si>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</si>
  <si>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</si>
  <si>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</si>
  <si>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</si>
  <si>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</si>
  <si>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</si>
  <si>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</si>
  <si>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</si>
  <si>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</si>
  <si>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</si>
  <si>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</si>
  <si>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</si>
  <si>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</si>
  <si>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</si>
  <si>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</si>
  <si>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</si>
  <si>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</si>
  <si>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</si>
  <si>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</si>
  <si>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</si>
  <si>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</si>
  <si>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</si>
  <si>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</si>
  <si>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</si>
  <si>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</si>
  <si>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</si>
  <si>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</si>
  <si>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</si>
  <si>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</si>
  <si>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</si>
  <si>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</si>
  <si>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</si>
  <si>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</si>
  <si>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</si>
  <si>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</si>
  <si>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</si>
  <si>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</si>
  <si>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</si>
  <si>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</si>
  <si>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</si>
  <si>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</si>
  <si>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</si>
  <si>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</si>
  <si>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</si>
  <si>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</si>
  <si>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</si>
  <si>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</si>
  <si>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</si>
  <si>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</si>
  <si>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</si>
  <si>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</si>
  <si>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</si>
  <si>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</si>
  <si>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</si>
  <si>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</si>
  <si>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</si>
  <si>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</si>
  <si>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</si>
  <si>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</si>
  <si>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</si>
  <si>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</si>
  <si>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</si>
  <si>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</si>
  <si>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</si>
  <si>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</si>
  <si>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</si>
  <si>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</si>
  <si>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</si>
  <si>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</si>
  <si>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</si>
  <si>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</si>
  <si>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</si>
  <si>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</si>
  <si>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</si>
  <si>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</si>
  <si>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</si>
  <si>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</si>
  <si>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</si>
  <si>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</si>
  <si>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</si>
  <si>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</si>
  <si>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</si>
  <si>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</si>
  <si>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</si>
  <si>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</si>
  <si>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</si>
  <si>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</si>
  <si>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</si>
  <si>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</si>
  <si>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</si>
  <si>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</si>
  <si>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</si>
  <si>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</si>
  <si>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</si>
  <si>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</si>
  <si>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</si>
  <si>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</si>
  <si>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</si>
  <si>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</si>
  <si>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</si>
  <si>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</si>
  <si>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</si>
  <si>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</si>
  <si>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</si>
  <si>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</si>
  <si>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</si>
  <si>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</si>
  <si>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</si>
  <si>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</si>
  <si>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</si>
  <si>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</si>
  <si>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</si>
  <si>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</si>
  <si>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</si>
  <si>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</si>
  <si>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</si>
  <si>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</si>
  <si>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</si>
  <si>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</si>
  <si>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</si>
  <si>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</si>
  <si>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</si>
  <si>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</si>
  <si>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</si>
  <si>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</si>
  <si>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</si>
  <si>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</si>
  <si>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</si>
  <si>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</si>
  <si>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</si>
  <si>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</si>
  <si>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</si>
  <si>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</si>
  <si>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</si>
  <si>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</si>
  <si>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</si>
  <si>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</si>
  <si>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</si>
  <si>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</si>
  <si>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</si>
  <si>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</si>
  <si>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</si>
  <si>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</si>
  <si>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</si>
  <si>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</si>
  <si>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</si>
  <si>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</si>
  <si>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</si>
  <si>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</si>
  <si>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</si>
  <si>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</si>
  <si>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</si>
  <si>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</si>
  <si>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</si>
  <si>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</si>
  <si>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</si>
  <si>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</si>
  <si>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</si>
  <si>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</si>
  <si>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</si>
  <si>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</si>
  <si>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</si>
  <si>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</si>
  <si>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</si>
  <si>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</si>
  <si>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</si>
  <si>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</si>
  <si>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</si>
  <si>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</si>
  <si>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</si>
  <si>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</si>
  <si>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</si>
  <si>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</si>
  <si>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</si>
  <si>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</si>
  <si>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</si>
  <si>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</si>
  <si>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</si>
  <si>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</si>
  <si>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</si>
  <si>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</si>
  <si>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</si>
  <si>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</si>
  <si>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</si>
  <si>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</si>
  <si>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</si>
  <si>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</si>
  <si>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</si>
  <si>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</si>
  <si>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</si>
  <si>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</si>
  <si>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</si>
  <si>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</si>
  <si>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</si>
  <si>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</si>
  <si>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</si>
  <si>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</si>
  <si>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</si>
  <si>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</si>
  <si>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</si>
  <si>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</si>
  <si>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</si>
  <si>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</si>
  <si>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</si>
  <si>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</si>
  <si>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</si>
  <si>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</si>
  <si>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</si>
  <si>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</si>
  <si>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</si>
  <si>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</si>
  <si>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</si>
  <si>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</si>
  <si>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</si>
  <si>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</si>
  <si>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</si>
  <si>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</si>
  <si>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</si>
  <si>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</si>
  <si>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</si>
  <si>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</si>
  <si>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</si>
  <si>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</si>
  <si>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</si>
  <si>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</si>
  <si>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</si>
  <si>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</si>
  <si>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</si>
  <si>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</si>
  <si>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</si>
  <si>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</si>
  <si>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</si>
  <si>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</si>
  <si>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</si>
  <si>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</si>
  <si>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</si>
  <si>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</si>
  <si>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</si>
  <si>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</si>
  <si>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</si>
  <si>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</si>
  <si>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</si>
  <si>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</si>
  <si>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</si>
  <si>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</si>
  <si>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</si>
  <si>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</si>
  <si>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</si>
  <si>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</si>
  <si>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</si>
  <si>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</si>
  <si>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</si>
  <si>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</si>
  <si>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</si>
  <si>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</si>
  <si>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</si>
  <si>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</si>
  <si>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</si>
  <si>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</si>
  <si>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</si>
  <si>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</si>
  <si>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</si>
  <si>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</si>
  <si>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</si>
  <si>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</si>
  <si>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</si>
  <si>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</si>
  <si>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</si>
  <si>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</si>
  <si>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</si>
  <si>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</si>
  <si>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</si>
  <si>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</si>
  <si>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</si>
  <si>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</si>
  <si>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</si>
  <si>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</si>
  <si>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</si>
  <si>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</si>
  <si>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</si>
  <si>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</si>
  <si>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</si>
  <si>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</si>
  <si>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</si>
  <si>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</si>
  <si>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</si>
  <si>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</si>
  <si>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</si>
  <si>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</si>
  <si>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</si>
  <si>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</si>
  <si>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</si>
  <si>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</si>
  <si>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</si>
  <si>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</si>
  <si>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</si>
  <si>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</si>
  <si>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</si>
  <si>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</si>
  <si>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</si>
  <si>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</si>
  <si>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</si>
  <si>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</si>
  <si>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</si>
  <si>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</si>
  <si>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</si>
  <si>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</si>
  <si>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</si>
  <si>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</si>
  <si>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</si>
  <si>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</si>
  <si>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</si>
  <si>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</si>
  <si>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</si>
  <si>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</si>
  <si>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</si>
  <si>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</si>
  <si>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</si>
  <si>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</si>
  <si>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</si>
  <si>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</si>
  <si>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</si>
  <si>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</si>
  <si>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</si>
  <si>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</si>
  <si>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</si>
  <si>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</si>
  <si>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</si>
  <si>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</si>
  <si>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</si>
  <si>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</si>
  <si>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</si>
  <si>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</si>
  <si>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</si>
  <si>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</si>
  <si>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</si>
  <si>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</si>
  <si>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</si>
  <si>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</si>
  <si>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</si>
  <si>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</si>
  <si>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</si>
  <si>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</si>
  <si>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</si>
  <si>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</si>
  <si>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</si>
  <si>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</si>
  <si>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</si>
  <si>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</si>
  <si>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</si>
  <si>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</si>
  <si>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</si>
  <si>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</si>
  <si>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</si>
  <si>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</si>
  <si>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</si>
  <si>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</si>
  <si>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</si>
  <si>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</si>
  <si>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</si>
  <si>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</si>
  <si>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</si>
  <si>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</si>
  <si>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</si>
  <si>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</si>
  <si>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</si>
  <si>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</si>
  <si>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</si>
  <si>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</si>
  <si>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</si>
  <si>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</si>
  <si>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</si>
  <si>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</si>
  <si>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</si>
  <si>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</si>
  <si>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</si>
  <si>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</si>
  <si>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</si>
  <si>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</si>
  <si>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</si>
  <si>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</si>
  <si>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</si>
  <si>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</si>
  <si>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</si>
  <si>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</si>
  <si>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</si>
  <si>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</si>
  <si>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</si>
  <si>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</si>
  <si>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</si>
  <si>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</si>
  <si>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</si>
  <si>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</si>
  <si>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</si>
  <si>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</si>
  <si>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</si>
  <si>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</si>
  <si>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</si>
  <si>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</si>
  <si>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</si>
  <si>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</si>
  <si>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</si>
  <si>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</si>
  <si>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</si>
  <si>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</si>
  <si>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</si>
  <si>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</si>
  <si>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</si>
  <si>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</si>
  <si>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</si>
  <si>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</si>
  <si>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</si>
  <si>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</si>
  <si>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</si>
  <si>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</si>
  <si>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</si>
  <si>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</si>
  <si>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</si>
  <si>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</si>
  <si>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</si>
  <si>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</si>
  <si>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</si>
  <si>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</si>
  <si>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</si>
  <si>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</si>
  <si>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</si>
  <si>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</si>
  <si>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</si>
  <si>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</si>
  <si>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</si>
  <si>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</si>
  <si>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</si>
  <si>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</si>
  <si>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</si>
  <si>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</si>
  <si>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</si>
  <si>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</si>
  <si>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</si>
  <si>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</si>
  <si>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</si>
  <si>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</si>
  <si>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</si>
  <si>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</si>
  <si>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</si>
  <si>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</si>
  <si>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</si>
  <si>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</si>
  <si>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</si>
  <si>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</si>
  <si>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</si>
  <si>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</si>
  <si>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</si>
  <si>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</si>
  <si>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</si>
  <si>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</si>
  <si>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</si>
  <si>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</si>
  <si>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</si>
  <si>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</si>
  <si>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</si>
  <si>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</si>
  <si>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</si>
  <si>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</si>
  <si>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</si>
  <si>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</si>
  <si>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</si>
  <si>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</si>
  <si>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</si>
  <si>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</si>
  <si>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</si>
  <si>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</si>
  <si>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</si>
  <si>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</si>
  <si>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</si>
  <si>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</si>
  <si>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</si>
  <si>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</si>
  <si>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</si>
  <si>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</si>
  <si>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</si>
  <si>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</si>
  <si>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</si>
  <si>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</si>
  <si>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</si>
  <si>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</si>
  <si>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</si>
  <si>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</si>
  <si>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</si>
  <si>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</si>
  <si>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</si>
  <si>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</si>
  <si>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</si>
  <si>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</si>
  <si>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</si>
  <si>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</si>
  <si>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</si>
  <si>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</si>
  <si>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</si>
  <si>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</si>
  <si>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</si>
  <si>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</si>
  <si>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</si>
  <si>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</si>
  <si>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</si>
  <si>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</si>
  <si>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</si>
  <si>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</si>
  <si>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</si>
  <si>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</si>
  <si>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</si>
  <si>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</si>
  <si>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</si>
  <si>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</si>
  <si>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</si>
  <si>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</si>
  <si>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</si>
  <si>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</si>
  <si>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</si>
  <si>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</si>
  <si>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</si>
  <si>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</si>
  <si>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</si>
  <si>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</si>
  <si>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</si>
  <si>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</si>
  <si>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</si>
  <si>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</si>
  <si>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</si>
  <si>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</si>
  <si>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</si>
  <si>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</si>
  <si>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</si>
  <si>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</si>
  <si>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</si>
  <si>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</si>
  <si>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</si>
  <si>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</si>
  <si>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</si>
  <si>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</si>
  <si>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</si>
  <si>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</si>
  <si>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</si>
  <si>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</si>
  <si>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</si>
  <si>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</si>
  <si>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</si>
  <si>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</si>
  <si>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</si>
  <si>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</si>
  <si>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</si>
  <si>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</si>
  <si>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</si>
  <si>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</si>
  <si>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</si>
  <si>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</si>
  <si>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</si>
  <si>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</si>
  <si>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</si>
  <si>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</si>
  <si>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</si>
  <si>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</si>
  <si>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</si>
  <si>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</si>
  <si>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</si>
  <si>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</si>
  <si>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</si>
  <si>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</si>
  <si>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</si>
  <si>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</si>
  <si>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</si>
  <si>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</si>
  <si>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</si>
  <si>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</si>
  <si>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</si>
  <si>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</si>
  <si>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</si>
  <si>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</si>
  <si>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</si>
  <si>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</si>
  <si>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</si>
  <si>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</si>
  <si>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</si>
  <si>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</si>
  <si>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</si>
  <si>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</si>
  <si>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</si>
  <si>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</si>
  <si>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</si>
  <si>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</si>
  <si>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</si>
  <si>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</si>
  <si>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</si>
  <si>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</si>
  <si>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</si>
  <si>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</si>
  <si>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</si>
  <si>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</si>
  <si>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</si>
  <si>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</si>
  <si>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</si>
  <si>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</si>
  <si>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</si>
  <si>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</si>
  <si>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</si>
  <si>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</si>
  <si>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</si>
  <si>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</si>
  <si>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</si>
  <si>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</si>
  <si>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</si>
  <si>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</si>
  <si>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</si>
  <si>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</si>
  <si>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</si>
  <si>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</si>
  <si>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</si>
  <si>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</si>
  <si>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</si>
  <si>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</si>
  <si>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</si>
  <si>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</si>
  <si>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</si>
  <si>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</si>
  <si>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</si>
  <si>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</si>
  <si>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</si>
  <si>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</si>
  <si>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</si>
  <si>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</si>
  <si>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</si>
  <si>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</si>
  <si>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</si>
  <si>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</si>
  <si>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</si>
  <si>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</si>
  <si>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</si>
  <si>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</si>
  <si>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</si>
  <si>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</si>
  <si>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</si>
  <si>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</si>
  <si>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</si>
  <si>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</si>
  <si>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</si>
  <si>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</si>
  <si>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</si>
  <si>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</si>
  <si>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</si>
  <si>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</si>
  <si>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</si>
  <si>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</si>
  <si>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</si>
  <si>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</si>
  <si>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</si>
  <si>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</si>
  <si>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</si>
  <si>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</si>
  <si>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</si>
  <si>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</si>
  <si>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</si>
  <si>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</si>
  <si>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</si>
  <si>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</si>
  <si>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</si>
  <si>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</si>
  <si>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</si>
  <si>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</si>
  <si>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</si>
  <si>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</si>
  <si>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</si>
  <si>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</si>
  <si>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</si>
  <si>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</si>
  <si>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</si>
  <si>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</si>
  <si>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</si>
  <si>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</si>
  <si>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</si>
  <si>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</si>
  <si>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</si>
  <si>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</si>
  <si>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</si>
  <si>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</si>
  <si>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</si>
  <si>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</si>
  <si>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</si>
  <si>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</si>
  <si>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</si>
  <si>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</si>
  <si>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</si>
  <si>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</si>
  <si>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</si>
  <si>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</si>
  <si>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</si>
  <si>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</si>
  <si>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</si>
  <si>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</si>
  <si>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</si>
  <si>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</si>
  <si>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</si>
  <si>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</si>
  <si>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</si>
  <si>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</si>
  <si>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</si>
  <si>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</si>
  <si>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</si>
  <si>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</si>
  <si>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</si>
  <si>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</si>
  <si>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</si>
  <si>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</si>
  <si>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</si>
  <si>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</si>
  <si>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</si>
  <si>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</si>
  <si>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</si>
  <si>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</si>
  <si>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</si>
  <si>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</si>
  <si>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</si>
  <si>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</si>
  <si>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</si>
  <si>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</si>
  <si>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</si>
  <si>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</si>
  <si>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</si>
  <si>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</si>
  <si>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</si>
  <si>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</si>
  <si>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</si>
  <si>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</si>
  <si>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</si>
  <si>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</si>
  <si>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</si>
  <si>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</si>
  <si>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</si>
  <si>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</si>
  <si>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</si>
  <si>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</si>
  <si>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</si>
  <si>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</si>
  <si>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</si>
  <si>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</si>
  <si>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</si>
  <si>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</si>
  <si>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</si>
  <si>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</si>
  <si>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</si>
  <si>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</si>
  <si>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</si>
  <si>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</si>
  <si>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</si>
  <si>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</si>
  <si>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</si>
  <si>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</si>
  <si>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</si>
  <si>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</si>
  <si>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</si>
  <si>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</si>
  <si>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</si>
  <si>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</si>
  <si>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</si>
  <si>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</si>
  <si>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</si>
  <si>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</si>
  <si>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</si>
  <si>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</si>
  <si>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</si>
  <si>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</si>
  <si>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</si>
  <si>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</si>
  <si>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</si>
  <si>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</si>
  <si>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</si>
  <si>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</si>
  <si>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</si>
  <si>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</si>
  <si>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</si>
  <si>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</si>
  <si>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</si>
  <si>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</si>
  <si>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</si>
  <si>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</si>
  <si>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</si>
  <si>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</si>
  <si>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</si>
  <si>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</si>
  <si>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</si>
  <si>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</si>
  <si>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</si>
  <si>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</si>
  <si>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</si>
  <si>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</si>
  <si>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</si>
  <si>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</si>
  <si>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</si>
  <si>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</si>
  <si>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</si>
  <si>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</si>
  <si>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</si>
  <si>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</si>
  <si>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</si>
  <si>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</si>
  <si>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</si>
  <si>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</si>
  <si>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</si>
  <si>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</si>
  <si>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</si>
  <si>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</si>
  <si>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</si>
  <si>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</si>
  <si>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</si>
  <si>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</si>
  <si>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</si>
  <si>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</si>
  <si>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</si>
  <si>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</si>
  <si>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</si>
  <si>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</si>
  <si>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</si>
  <si>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</si>
  <si>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</si>
  <si>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</si>
  <si>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</si>
  <si>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</si>
  <si>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</si>
  <si>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</si>
  <si>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</si>
  <si>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</si>
  <si>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</si>
  <si>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</si>
  <si>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</si>
  <si>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</si>
  <si>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</si>
  <si>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</si>
  <si>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</si>
  <si>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</si>
  <si>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</si>
  <si>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</si>
  <si>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</si>
  <si>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</si>
  <si>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</si>
  <si>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</si>
  <si>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</si>
  <si>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</si>
  <si>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</si>
  <si>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</si>
  <si>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</si>
  <si>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</si>
  <si>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</si>
  <si>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</si>
  <si>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</si>
  <si>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</si>
  <si>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</si>
  <si>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</si>
  <si>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</si>
  <si>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</si>
  <si>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</si>
  <si>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</si>
  <si>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</si>
  <si>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</si>
  <si>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</si>
  <si>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</si>
  <si>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</si>
  <si>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</si>
  <si>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</si>
  <si>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</si>
  <si>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</si>
  <si>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</si>
  <si>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</si>
  <si>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</si>
  <si>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</si>
  <si>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</si>
  <si>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</si>
  <si>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</si>
  <si>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</si>
  <si>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</si>
  <si>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</si>
  <si>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</si>
  <si>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</si>
  <si>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</si>
  <si>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</si>
  <si>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</si>
  <si>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</si>
  <si>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</si>
  <si>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</si>
  <si>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</si>
  <si>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</si>
  <si>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</si>
  <si>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</si>
  <si>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</si>
  <si>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</si>
  <si>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</si>
  <si>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</si>
  <si>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</si>
  <si>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</si>
  <si>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</si>
  <si>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</si>
  <si>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</si>
  <si>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</si>
  <si>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</si>
  <si>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</si>
  <si>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</si>
  <si>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</si>
  <si>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</si>
  <si>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</si>
  <si>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</si>
  <si>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</si>
  <si>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</si>
  <si>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</si>
  <si>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</si>
  <si>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</si>
  <si>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</si>
  <si>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</si>
  <si>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</si>
  <si>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</si>
  <si>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</si>
  <si>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</si>
  <si>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</si>
  <si>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</si>
  <si>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</si>
  <si>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</si>
  <si>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</si>
  <si>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</si>
  <si>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</si>
  <si>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</si>
  <si>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</si>
  <si>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</si>
  <si>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</si>
  <si>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</si>
  <si>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</si>
  <si>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</si>
  <si>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</si>
  <si>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</si>
  <si>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</si>
  <si>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</si>
  <si>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</si>
  <si>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</si>
  <si>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</si>
  <si>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</si>
  <si>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</si>
  <si>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</si>
  <si>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</si>
  <si>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</si>
  <si>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</si>
  <si>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</si>
  <si>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</si>
  <si>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</si>
  <si>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</si>
  <si>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</si>
  <si>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</si>
  <si>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</si>
  <si>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</si>
  <si>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</si>
  <si>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</si>
  <si>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</si>
  <si>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</si>
  <si>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</si>
  <si>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</si>
  <si>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</si>
  <si>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</si>
  <si>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</si>
  <si>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</si>
  <si>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</si>
  <si>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</si>
  <si>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</si>
  <si>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</si>
  <si>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</si>
  <si>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</si>
  <si>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</si>
  <si>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</si>
  <si>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</si>
  <si>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</si>
  <si>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</si>
  <si>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</si>
  <si>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</si>
  <si>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</si>
  <si>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</si>
  <si>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</si>
  <si>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</si>
  <si>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</si>
  <si>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</si>
  <si>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</si>
  <si>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</si>
  <si>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</si>
  <si>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</si>
  <si>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</si>
  <si>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</si>
  <si>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</si>
  <si>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</si>
  <si>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</si>
  <si>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</si>
  <si>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</si>
  <si>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</si>
  <si>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</si>
  <si>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</si>
  <si>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</si>
  <si>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</si>
  <si>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</si>
  <si>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</si>
  <si>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</si>
  <si>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</si>
  <si>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</si>
  <si>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</si>
  <si>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</si>
  <si>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</si>
  <si>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</si>
  <si>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</si>
  <si>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</si>
  <si>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</si>
  <si>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</si>
  <si>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</si>
  <si>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</si>
  <si>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</si>
  <si>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</si>
  <si>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</si>
  <si>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</si>
  <si>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</si>
  <si>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</si>
  <si>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</si>
  <si>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</si>
  <si>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</si>
  <si>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</si>
  <si>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</si>
  <si>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</si>
  <si>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</si>
  <si>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</si>
  <si>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</si>
  <si>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</si>
  <si>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</si>
  <si>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</si>
  <si>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</si>
  <si>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</si>
  <si>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</si>
  <si>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</si>
  <si>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</si>
  <si>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</si>
  <si>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</si>
  <si>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</si>
  <si>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</si>
  <si>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</si>
  <si>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</si>
  <si>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</si>
  <si>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</si>
  <si>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</si>
  <si>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</si>
  <si>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</si>
  <si>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</si>
  <si>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</si>
  <si>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</si>
  <si>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</si>
  <si>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</si>
  <si>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</si>
  <si>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</si>
  <si>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</si>
  <si>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</si>
  <si>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</si>
  <si>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</si>
  <si>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</si>
  <si>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</si>
  <si>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</si>
  <si>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</si>
  <si>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</si>
  <si>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</si>
  <si>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</si>
  <si>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</si>
  <si>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</si>
  <si>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</si>
  <si>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</si>
  <si>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</si>
  <si>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</si>
  <si>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</si>
  <si>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</si>
  <si>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</si>
  <si>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</si>
  <si>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</si>
  <si>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</si>
  <si>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</si>
  <si>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</si>
  <si>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</si>
  <si>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</si>
  <si>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</si>
  <si>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</si>
  <si>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</si>
  <si>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</si>
  <si>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</si>
  <si>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</si>
  <si>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</si>
  <si>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</si>
  <si>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</si>
  <si>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</si>
  <si>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</si>
  <si>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</si>
  <si>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</si>
  <si>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</si>
  <si>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</si>
  <si>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</si>
  <si>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</si>
  <si>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</si>
  <si>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</si>
  <si>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</si>
  <si>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</si>
  <si>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</si>
  <si>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</si>
  <si>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</si>
  <si>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</si>
  <si>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</si>
  <si>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</si>
  <si>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</si>
  <si>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</si>
  <si>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</si>
  <si>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</si>
  <si>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</si>
  <si>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</si>
  <si>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</si>
  <si>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</si>
  <si>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</si>
  <si>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</si>
  <si>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</si>
  <si>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</si>
  <si>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</si>
  <si>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</si>
  <si>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</si>
  <si>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</si>
  <si>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</si>
  <si>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</si>
  <si>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</si>
  <si>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</si>
  <si>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</si>
  <si>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</si>
  <si>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</si>
  <si>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</si>
  <si>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</si>
  <si>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</si>
  <si>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</si>
  <si>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</si>
  <si>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</si>
  <si>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</si>
  <si>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</si>
  <si>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</si>
  <si>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</si>
  <si>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</si>
  <si>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</si>
  <si>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</si>
  <si>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</si>
  <si>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</si>
  <si>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</si>
  <si>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</si>
  <si>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</si>
  <si>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</si>
  <si>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</si>
  <si>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</si>
  <si>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</si>
  <si>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</si>
  <si>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</si>
  <si>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</si>
  <si>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</si>
  <si>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</si>
  <si>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</si>
  <si>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</si>
  <si>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</si>
  <si>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</si>
  <si>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</si>
  <si>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</si>
  <si>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</si>
  <si>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</si>
  <si>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</si>
  <si>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</si>
  <si>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</si>
  <si>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</si>
  <si>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</si>
  <si>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</si>
  <si>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</si>
  <si>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</si>
  <si>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</si>
  <si>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</si>
  <si>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</si>
  <si>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</si>
  <si>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</si>
  <si>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</si>
  <si>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</si>
  <si>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</si>
  <si>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</si>
  <si>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</si>
  <si>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</si>
  <si>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</si>
  <si>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</si>
  <si>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</si>
  <si>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</si>
  <si>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</si>
  <si>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</si>
  <si>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</si>
  <si>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</si>
  <si>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</si>
  <si>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</si>
  <si>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</si>
  <si>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</si>
  <si>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</si>
  <si>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</si>
  <si>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</si>
  <si>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</si>
  <si>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</si>
  <si>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</si>
  <si>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</si>
  <si>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</si>
  <si>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</si>
  <si>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</si>
  <si>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</si>
  <si>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</si>
  <si>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</si>
  <si>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</si>
  <si>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</si>
  <si>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</si>
  <si>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</si>
  <si>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</si>
  <si>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</si>
  <si>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</si>
  <si>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</si>
  <si>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</si>
  <si>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</si>
  <si>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</si>
  <si>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</si>
  <si>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</si>
  <si>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</si>
  <si>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</si>
  <si>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</si>
  <si>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</si>
  <si>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</si>
  <si>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</si>
  <si>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</si>
  <si>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</si>
  <si>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</si>
  <si>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</si>
  <si>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</si>
  <si>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</si>
  <si>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</si>
  <si>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</si>
  <si>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</si>
  <si>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</si>
  <si>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</si>
  <si>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</si>
  <si>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</si>
  <si>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</si>
  <si>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</si>
  <si>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</si>
  <si>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</si>
  <si>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</si>
  <si>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</si>
  <si>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</si>
  <si>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</si>
  <si>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</si>
  <si>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</si>
  <si>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</si>
  <si>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</si>
  <si>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</si>
  <si>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</si>
  <si>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</si>
  <si>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</si>
  <si>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</si>
  <si>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</si>
  <si>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</si>
  <si>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</si>
  <si>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</si>
  <si>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</si>
  <si>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</si>
  <si>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</si>
  <si>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</si>
  <si>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</si>
  <si>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</si>
  <si>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</si>
  <si>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</si>
  <si>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</si>
  <si>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</si>
  <si>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</si>
  <si>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</si>
  <si>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</si>
  <si>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</si>
  <si>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</si>
  <si>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</si>
  <si>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</si>
  <si>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</si>
  <si>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</si>
  <si>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</si>
  <si>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</si>
  <si>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</si>
  <si>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</si>
  <si>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</si>
  <si>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</si>
  <si>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</si>
  <si>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</si>
  <si>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</si>
  <si>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</si>
  <si>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</si>
  <si>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</si>
  <si>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</si>
  <si>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</si>
  <si>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</si>
  <si>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</si>
  <si>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</si>
  <si>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</si>
  <si>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</si>
  <si>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</si>
  <si>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</si>
  <si>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</si>
  <si>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</si>
  <si>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</si>
  <si>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</si>
  <si>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</si>
  <si>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</si>
  <si>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</si>
  <si>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</si>
  <si>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</si>
  <si>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</si>
  <si>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</si>
  <si>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</si>
  <si>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</si>
  <si>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</si>
  <si>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</si>
  <si>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</si>
  <si>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</si>
  <si>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</si>
  <si>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</si>
  <si>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</si>
  <si>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</si>
  <si>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</si>
  <si>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</si>
  <si>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</si>
  <si>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</si>
  <si>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</si>
  <si>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</si>
  <si>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</si>
  <si>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</si>
  <si>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</si>
  <si>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</si>
  <si>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</si>
  <si>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</si>
  <si>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</si>
  <si>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</si>
  <si>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</si>
  <si>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</si>
  <si>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</si>
  <si>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</si>
  <si>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</si>
  <si>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</si>
  <si>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</si>
  <si>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</si>
  <si>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</si>
  <si>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</si>
  <si>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</si>
  <si>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</si>
  <si>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</si>
  <si>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</si>
  <si>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</si>
  <si>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</si>
  <si>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</si>
  <si>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</si>
  <si>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</si>
  <si>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</si>
  <si>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</si>
  <si>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</si>
  <si>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</si>
  <si>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</si>
  <si>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</si>
  <si>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</si>
  <si>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</si>
  <si>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</si>
  <si>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</si>
  <si>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</si>
  <si>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</si>
  <si>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</si>
  <si>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</si>
  <si>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</si>
  <si>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</si>
  <si>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</si>
  <si>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</si>
  <si>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</si>
  <si>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</si>
  <si>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</si>
  <si>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</si>
  <si>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</si>
  <si>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</si>
  <si>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</si>
  <si>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</si>
  <si>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</si>
  <si>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</si>
  <si>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</si>
  <si>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</si>
  <si>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</si>
  <si>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</si>
  <si>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</si>
  <si>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</si>
  <si>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</si>
  <si>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</si>
  <si>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</si>
  <si>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</si>
  <si>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</si>
  <si>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</si>
  <si>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</si>
  <si>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</si>
  <si>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</si>
  <si>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</si>
  <si>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</si>
  <si>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</si>
  <si>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</si>
  <si>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</si>
  <si>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</si>
  <si>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</si>
  <si>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</si>
  <si>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</si>
  <si>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</si>
  <si>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</si>
  <si>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</si>
  <si>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</si>
  <si>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</si>
  <si>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</si>
  <si>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</si>
  <si>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</si>
  <si>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</si>
  <si>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</si>
  <si>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</si>
  <si>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</si>
  <si>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</si>
  <si>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</si>
  <si>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</si>
  <si>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</si>
  <si>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</si>
  <si>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</si>
  <si>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</si>
  <si>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</si>
  <si>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</si>
  <si>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</si>
  <si>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</si>
  <si>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</si>
  <si>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</si>
  <si>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</si>
  <si>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</si>
  <si>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</si>
  <si>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</si>
  <si>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</si>
  <si>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</si>
  <si>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</si>
  <si>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</si>
  <si>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</si>
  <si>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</si>
  <si>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</si>
  <si>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</si>
  <si>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</si>
  <si>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</si>
  <si>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</si>
  <si>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</si>
  <si>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</si>
  <si>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</si>
  <si>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</si>
  <si>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</si>
  <si>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</si>
  <si>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</si>
  <si>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</si>
  <si>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</si>
  <si>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</si>
  <si>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</si>
  <si>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</si>
  <si>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</si>
  <si>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</si>
  <si>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</si>
  <si>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</si>
  <si>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</si>
  <si>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</si>
  <si>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</si>
  <si>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</si>
  <si>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</si>
  <si>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</si>
  <si>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</si>
  <si>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</si>
  <si>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</si>
  <si>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</si>
  <si>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</si>
  <si>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</si>
  <si>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</si>
  <si>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</si>
  <si>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</si>
  <si>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</si>
  <si>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</si>
  <si>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</si>
  <si>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</si>
  <si>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</si>
  <si>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</si>
  <si>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</si>
  <si>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</si>
  <si>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</si>
  <si>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</si>
  <si>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</si>
  <si>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</si>
  <si>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</si>
  <si>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</si>
  <si>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</si>
  <si>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</si>
  <si>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</si>
  <si>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</si>
  <si>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</si>
  <si>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</si>
  <si>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</si>
  <si>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</si>
  <si>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</si>
  <si>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</si>
  <si>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</si>
  <si>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</si>
  <si>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</si>
  <si>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</si>
  <si>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</si>
  <si>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</si>
  <si>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</si>
  <si>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</si>
  <si>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</si>
  <si>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</si>
  <si>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</si>
  <si>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</si>
  <si>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</si>
  <si>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</si>
  <si>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</si>
  <si>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</si>
  <si>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</si>
  <si>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</si>
  <si>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</si>
  <si>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</si>
  <si>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</si>
  <si>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</si>
  <si>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</si>
  <si>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</si>
  <si>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</si>
  <si>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</si>
  <si>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</si>
  <si>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</si>
  <si>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</si>
  <si>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</si>
  <si>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</si>
  <si>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</si>
  <si>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</si>
  <si>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</si>
  <si>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</si>
  <si>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</si>
  <si>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</si>
  <si>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</si>
  <si>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</si>
  <si>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</si>
  <si>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</si>
  <si>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</si>
  <si>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</si>
  <si>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</si>
  <si>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</si>
  <si>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</si>
  <si>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</si>
  <si>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</si>
  <si>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</si>
  <si>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</si>
  <si>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</si>
  <si>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</si>
  <si>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</si>
  <si>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</si>
  <si>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</si>
  <si>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</si>
  <si>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</si>
  <si>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</si>
  <si>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</si>
  <si>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</si>
  <si>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</si>
  <si>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</si>
  <si>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</si>
  <si>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</si>
  <si>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</si>
  <si>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</si>
  <si>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</si>
  <si>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</si>
  <si>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</si>
  <si>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</si>
  <si>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</si>
  <si>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</si>
  <si>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</si>
  <si>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</si>
  <si>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</si>
  <si>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</si>
  <si>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</si>
  <si>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</si>
  <si>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</si>
  <si>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</si>
  <si>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</si>
  <si>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</si>
  <si>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</si>
  <si>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</si>
  <si>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</si>
  <si>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</si>
  <si>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</si>
  <si>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</si>
  <si>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</si>
  <si>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</si>
  <si>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</si>
  <si>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</si>
  <si>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</si>
  <si>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</si>
  <si>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</si>
  <si>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</si>
  <si>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</si>
  <si>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</si>
  <si>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</si>
  <si>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</si>
  <si>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</si>
  <si>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</si>
  <si>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</si>
  <si>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</si>
  <si>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</si>
  <si>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</si>
  <si>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</si>
  <si>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</si>
  <si>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</si>
  <si>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</si>
  <si>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</si>
  <si>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</si>
  <si>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</si>
  <si>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</si>
  <si>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</si>
  <si>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</si>
  <si>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</si>
  <si>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</si>
  <si>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</si>
  <si>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</si>
  <si>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</si>
  <si>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</si>
  <si>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</si>
  <si>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</si>
  <si>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</si>
  <si>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</si>
  <si>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</si>
  <si>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</si>
  <si>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</si>
  <si>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</si>
  <si>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</si>
  <si>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</si>
  <si>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</si>
  <si>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</si>
  <si>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</si>
  <si>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</si>
  <si>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</si>
  <si>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</si>
  <si>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</si>
  <si>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</si>
  <si>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</si>
  <si>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</si>
  <si>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</si>
  <si>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</si>
  <si>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</si>
  <si>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</si>
  <si>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</si>
  <si>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</si>
  <si>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</si>
  <si>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</si>
  <si>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</si>
  <si>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</si>
  <si>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</si>
  <si>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</si>
  <si>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</si>
  <si>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</si>
  <si>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</si>
  <si>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</si>
  <si>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</si>
  <si>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</si>
  <si>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</si>
  <si>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</si>
  <si>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</si>
  <si>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</si>
  <si>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</si>
  <si>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</si>
  <si>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</si>
  <si>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</si>
  <si>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</si>
  <si>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</si>
  <si>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</si>
  <si>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</si>
  <si>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</si>
  <si>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</si>
  <si>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</si>
  <si>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</si>
  <si>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</si>
  <si>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</si>
  <si>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</si>
  <si>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</si>
  <si>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</si>
  <si>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</si>
  <si>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</si>
  <si>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</si>
  <si>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</si>
  <si>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</si>
  <si>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</si>
  <si>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</si>
  <si>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</si>
  <si>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</si>
  <si>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</si>
  <si>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</si>
  <si>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</si>
  <si>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</si>
  <si>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</si>
  <si>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</si>
  <si>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</si>
  <si>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</si>
  <si>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</si>
  <si>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</si>
  <si>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</si>
  <si>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</si>
  <si>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</si>
  <si>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</si>
  <si>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</si>
  <si>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</si>
  <si>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</si>
  <si>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</si>
  <si>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</si>
  <si>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</si>
  <si>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</si>
  <si>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</si>
  <si>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</si>
  <si>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</si>
  <si>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</si>
  <si>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</si>
  <si>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</si>
  <si>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</si>
  <si>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</si>
  <si>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</si>
  <si>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</si>
  <si>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</si>
  <si>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</si>
  <si>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</si>
  <si>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</si>
  <si>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</si>
  <si>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</si>
  <si>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</si>
  <si>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</si>
  <si>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</si>
  <si>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</si>
  <si>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</si>
  <si>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</si>
  <si>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</si>
  <si>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</si>
  <si>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</si>
  <si>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</si>
  <si>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</si>
  <si>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</si>
  <si>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</si>
  <si>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</si>
  <si>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</si>
  <si>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</si>
  <si>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</si>
  <si>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</si>
  <si>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</si>
  <si>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</si>
  <si>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</si>
  <si>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</si>
  <si>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</si>
  <si>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</si>
  <si>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</si>
  <si>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</si>
  <si>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</si>
  <si>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</si>
  <si>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</si>
  <si>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</si>
  <si>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</si>
  <si>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</si>
  <si>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</si>
  <si>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</si>
  <si>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</si>
  <si>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</si>
  <si>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</si>
  <si>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</si>
  <si>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</si>
  <si>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</si>
  <si>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</si>
  <si>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</si>
  <si>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</si>
  <si>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</si>
  <si>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</si>
  <si>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</si>
  <si>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</si>
  <si>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</si>
  <si>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</si>
  <si>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</si>
  <si>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</si>
  <si>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</si>
  <si>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</si>
  <si>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</si>
  <si>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</si>
  <si>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</si>
  <si>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</si>
  <si>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</si>
  <si>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</si>
  <si>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</si>
  <si>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</si>
  <si>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</si>
  <si>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</si>
  <si>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</si>
  <si>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</si>
  <si>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</si>
  <si>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</si>
  <si>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</si>
  <si>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</si>
  <si>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</si>
  <si>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</si>
  <si>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</si>
  <si>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</si>
  <si>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</si>
  <si>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</si>
  <si>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</si>
  <si>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</si>
  <si>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</si>
  <si>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</si>
  <si>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</si>
  <si>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</si>
  <si>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</si>
  <si>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</si>
  <si>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</si>
  <si>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</si>
  <si>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</si>
  <si>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</si>
  <si>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</si>
  <si>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</si>
  <si>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</si>
  <si>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</si>
  <si>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</si>
  <si>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</si>
  <si>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</si>
  <si>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</si>
  <si>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</si>
  <si>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</si>
  <si>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</si>
  <si>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</si>
  <si>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</si>
  <si>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</si>
  <si>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</si>
  <si>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</si>
  <si>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</si>
  <si>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</si>
  <si>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</si>
  <si>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</si>
  <si>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</si>
  <si>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</si>
  <si>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</si>
  <si>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</si>
  <si>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</si>
  <si>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</si>
  <si>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</si>
  <si>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</si>
  <si>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</si>
  <si>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</si>
  <si>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</si>
  <si>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</si>
  <si>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</si>
  <si>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</si>
  <si>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</si>
  <si>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</si>
  <si>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</si>
  <si>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</si>
  <si>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</si>
  <si>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</si>
  <si>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</si>
  <si>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</si>
  <si>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</si>
  <si>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</si>
  <si>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</si>
  <si>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</si>
  <si>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</si>
  <si>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</si>
  <si>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</si>
  <si>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</si>
  <si>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</si>
  <si>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</si>
  <si>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</si>
  <si>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</si>
  <si>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</si>
  <si>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</si>
  <si>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</si>
  <si>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</si>
  <si>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</si>
  <si>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</si>
  <si>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</si>
  <si>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</si>
  <si>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</si>
  <si>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</si>
  <si>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</si>
  <si>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</si>
  <si>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</si>
  <si>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</si>
  <si>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</si>
  <si>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</si>
  <si>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</si>
  <si>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</si>
  <si>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</si>
  <si>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</si>
  <si>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</si>
  <si>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</si>
  <si>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</si>
  <si>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</si>
  <si>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</si>
  <si>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</si>
  <si>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</si>
  <si>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</si>
  <si>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</si>
  <si>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</si>
  <si>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</si>
  <si>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</si>
  <si>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</si>
  <si>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</si>
  <si>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</si>
  <si>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</si>
  <si>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</si>
  <si>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</si>
  <si>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</si>
  <si>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</si>
  <si>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</si>
  <si>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</si>
  <si>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</si>
  <si>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</si>
  <si>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</si>
  <si>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</si>
  <si>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</si>
  <si>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</si>
  <si>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</si>
  <si>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</si>
  <si>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</si>
  <si>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</si>
  <si>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</si>
  <si>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</si>
  <si>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</si>
  <si>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</si>
  <si>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</si>
  <si>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</si>
  <si>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</si>
  <si>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</si>
  <si>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</si>
  <si>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</si>
  <si>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</si>
  <si>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</si>
  <si>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</si>
  <si>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</si>
  <si>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</si>
  <si>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</si>
  <si>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</si>
  <si>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</si>
  <si>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</si>
  <si>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</si>
  <si>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</si>
  <si>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</si>
  <si>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</si>
  <si>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</si>
  <si>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</si>
  <si>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</si>
  <si>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</si>
  <si>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</si>
  <si>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</si>
  <si>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</si>
  <si>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</si>
  <si>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</si>
  <si>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</si>
  <si>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</si>
  <si>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</si>
  <si>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</si>
  <si>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</si>
  <si>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</si>
  <si>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</si>
  <si>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</si>
  <si>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</si>
  <si>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</si>
  <si>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</si>
  <si>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</si>
  <si>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</si>
  <si>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</si>
  <si>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</si>
  <si>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</si>
  <si>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</si>
  <si>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</si>
  <si>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</si>
  <si>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</si>
  <si>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</si>
  <si>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</si>
  <si>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</si>
  <si>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</si>
  <si>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</si>
  <si>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</si>
  <si>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</si>
  <si>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</si>
  <si>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</si>
  <si>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</si>
  <si>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</si>
  <si>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</si>
  <si>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</si>
  <si>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</si>
  <si>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</si>
  <si>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</si>
  <si>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</si>
  <si>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</si>
  <si>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</si>
  <si>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</si>
  <si>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</si>
  <si>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</si>
  <si>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</si>
  <si>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</si>
  <si>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</si>
  <si>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</si>
  <si>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</si>
  <si>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</si>
  <si>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</si>
  <si>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</si>
  <si>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</si>
  <si>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</si>
  <si>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</si>
  <si>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</si>
  <si>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</si>
  <si>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</si>
  <si>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</si>
  <si>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</si>
  <si>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</si>
  <si>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</si>
  <si>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</si>
  <si>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</si>
  <si>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</si>
  <si>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</si>
  <si>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</si>
  <si>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</si>
  <si>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</si>
  <si>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</si>
  <si>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</si>
  <si>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</si>
  <si>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</si>
  <si>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</si>
  <si>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</si>
  <si>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</si>
  <si>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</si>
  <si>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</si>
  <si>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</si>
  <si>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</si>
  <si>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</si>
  <si>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</si>
  <si>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</si>
  <si>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</si>
  <si>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</si>
  <si>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</si>
  <si>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</si>
  <si>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</si>
  <si>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</si>
  <si>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</si>
  <si>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</si>
  <si>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</si>
  <si>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</si>
  <si>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</si>
  <si>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</si>
  <si>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</si>
  <si>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</si>
  <si>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</si>
  <si>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</si>
  <si>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</si>
  <si>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</si>
  <si>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</si>
  <si>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</si>
  <si>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</si>
  <si>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</si>
  <si>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</si>
  <si>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</si>
  <si>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</si>
  <si>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</si>
  <si>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</si>
  <si>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</si>
  <si>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</si>
  <si>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</si>
  <si>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</si>
  <si>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</si>
  <si>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</si>
  <si>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</si>
  <si>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</si>
  <si>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</si>
  <si>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</si>
  <si>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</si>
  <si>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</si>
  <si>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</si>
  <si>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</si>
  <si>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</si>
  <si>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</si>
  <si>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</si>
  <si>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</si>
  <si>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</si>
  <si>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</si>
  <si>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</si>
  <si>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</si>
  <si>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</si>
  <si>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</si>
  <si>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</si>
  <si>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</si>
  <si>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</si>
  <si>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</si>
  <si>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</si>
  <si>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</si>
  <si>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</si>
  <si>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</si>
  <si>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</si>
  <si>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</si>
  <si>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</si>
  <si>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</si>
  <si>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</si>
  <si>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</si>
  <si>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</si>
  <si>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</si>
  <si>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</si>
  <si>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</si>
  <si>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</si>
  <si>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</si>
  <si>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</si>
  <si>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</si>
  <si>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</si>
  <si>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</si>
  <si>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</si>
  <si>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</si>
  <si>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</si>
  <si>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</si>
  <si>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</si>
  <si>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</si>
  <si>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</si>
  <si>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</si>
  <si>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</si>
  <si>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</si>
  <si>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</si>
  <si>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</si>
  <si>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</si>
  <si>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</si>
  <si>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</si>
  <si>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</si>
  <si>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</si>
  <si>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</si>
  <si>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</si>
  <si>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</si>
  <si>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</si>
  <si>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</si>
  <si>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</si>
  <si>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</si>
  <si>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</si>
  <si>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</si>
  <si>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</si>
  <si>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</si>
  <si>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</si>
  <si>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</si>
  <si>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</si>
  <si>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</si>
  <si>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</si>
  <si>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</si>
  <si>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</si>
  <si>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</si>
  <si>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</si>
  <si>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</si>
  <si>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</si>
  <si>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</si>
  <si>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</si>
  <si>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</si>
  <si>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</si>
  <si>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</si>
  <si>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</si>
  <si>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</si>
  <si>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</si>
  <si>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</si>
  <si>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</si>
  <si>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</si>
  <si>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</si>
  <si>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</si>
  <si>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</si>
  <si>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</si>
  <si>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</si>
  <si>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</si>
  <si>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</si>
  <si>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</si>
  <si>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</si>
  <si>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</si>
  <si>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</si>
  <si>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</si>
  <si>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</si>
  <si>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</si>
  <si>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</si>
  <si>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</si>
  <si>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</si>
  <si>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</si>
  <si>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</si>
  <si>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</si>
  <si>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</si>
  <si>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</si>
  <si>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</si>
  <si>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</si>
  <si>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</si>
  <si>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</si>
  <si>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</si>
  <si>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</si>
  <si>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</si>
  <si>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</si>
  <si>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</si>
  <si>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</si>
  <si>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</si>
  <si>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</si>
  <si>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</si>
  <si>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</si>
  <si>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</si>
  <si>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</si>
  <si>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</si>
  <si>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</si>
  <si>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</si>
  <si>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</si>
  <si>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</si>
  <si>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</si>
  <si>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</si>
  <si>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</si>
  <si>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</si>
  <si>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</si>
  <si>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</si>
  <si>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</si>
  <si>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</si>
  <si>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</si>
  <si>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</si>
  <si>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</si>
  <si>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</si>
  <si>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</si>
  <si>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</si>
  <si>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</si>
  <si>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</si>
  <si>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</si>
  <si>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</si>
  <si>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</si>
  <si>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</si>
  <si>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</si>
  <si>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</si>
  <si>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</si>
  <si>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</si>
  <si>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</si>
  <si>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</si>
  <si>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</si>
  <si>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</si>
  <si>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</si>
  <si>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</si>
  <si>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</si>
  <si>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</si>
  <si>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</si>
  <si>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</si>
  <si>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</si>
  <si>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</si>
  <si>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</si>
  <si>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</si>
  <si>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</si>
  <si>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</si>
  <si>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</si>
  <si>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</si>
  <si>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</si>
  <si>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</si>
  <si>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</si>
  <si>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</si>
  <si>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</si>
  <si>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</si>
  <si>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</si>
  <si>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</si>
  <si>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</si>
  <si>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</si>
  <si>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</si>
  <si>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</si>
  <si>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</si>
  <si>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</si>
  <si>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</si>
  <si>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</si>
  <si>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</si>
  <si>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</si>
  <si>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</si>
  <si>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</si>
  <si>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</si>
  <si>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</si>
  <si>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</si>
  <si>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</si>
  <si>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</si>
  <si>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</si>
  <si>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</si>
  <si>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</si>
  <si>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</si>
  <si>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</si>
  <si>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</si>
  <si>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</si>
  <si>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</si>
  <si>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</si>
  <si>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</si>
  <si>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</si>
  <si>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</si>
  <si>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</si>
  <si>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</si>
  <si>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</si>
  <si>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</si>
  <si>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</si>
  <si>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</si>
  <si>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</si>
  <si>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</si>
  <si>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</si>
  <si>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</si>
  <si>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</si>
  <si>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</si>
  <si>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</si>
  <si>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</si>
  <si>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</si>
  <si>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</si>
  <si>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</si>
  <si>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</si>
  <si>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</si>
  <si>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</si>
  <si>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</si>
  <si>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</si>
  <si>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</si>
  <si>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</si>
  <si>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</si>
  <si>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</si>
  <si>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</si>
  <si>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</si>
  <si>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</si>
  <si>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</si>
  <si>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</si>
  <si>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</si>
  <si>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</si>
  <si>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</si>
  <si>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</si>
  <si>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</si>
  <si>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</si>
  <si>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</si>
  <si>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</si>
  <si>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</si>
  <si>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</si>
  <si>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</si>
  <si>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</si>
  <si>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</si>
  <si>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</si>
  <si>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</si>
  <si>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</si>
  <si>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</si>
  <si>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</si>
  <si>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</si>
  <si>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</si>
  <si>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</si>
  <si>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</si>
  <si>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</si>
  <si>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</si>
  <si>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</si>
  <si>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</si>
  <si>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</si>
  <si>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</si>
  <si>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</si>
  <si>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</si>
  <si>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</si>
  <si>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</si>
  <si>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</si>
  <si>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</si>
  <si>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</si>
  <si>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</si>
  <si>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</si>
  <si>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</si>
  <si>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</si>
  <si>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</si>
  <si>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</si>
  <si>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</si>
  <si>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</si>
  <si>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</si>
  <si>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</si>
  <si>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</si>
  <si>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</si>
  <si>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</si>
  <si>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</si>
  <si>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</si>
  <si>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</si>
  <si>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</si>
  <si>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</si>
  <si>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</si>
  <si>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</si>
  <si>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</si>
  <si>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</si>
  <si>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</si>
  <si>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</si>
  <si>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</si>
  <si>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</si>
  <si>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</si>
  <si>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</si>
  <si>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</si>
  <si>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</si>
  <si>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</si>
  <si>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</si>
  <si>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</si>
  <si>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</si>
  <si>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</si>
  <si>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</si>
  <si>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</si>
  <si>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</si>
  <si>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</si>
  <si>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</si>
  <si>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</si>
  <si>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</si>
  <si>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</si>
  <si>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</si>
  <si>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</si>
  <si>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</si>
  <si>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</si>
  <si>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</si>
  <si>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</si>
  <si>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</si>
  <si>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</si>
  <si>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</si>
  <si>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</si>
  <si>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</si>
  <si>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</si>
  <si>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</si>
  <si>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</si>
  <si>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</si>
  <si>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</si>
  <si>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</si>
  <si>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</si>
  <si>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</si>
  <si>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</si>
  <si>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</si>
  <si>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</si>
  <si>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</si>
  <si>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</si>
  <si>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</si>
  <si>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</si>
  <si>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</si>
  <si>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</si>
  <si>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</si>
  <si>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</si>
  <si>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</si>
  <si>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</si>
  <si>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</si>
  <si>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</si>
  <si>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</si>
  <si>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</si>
  <si>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</si>
  <si>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</si>
  <si>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</si>
  <si>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</si>
  <si>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</si>
  <si>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</si>
  <si>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</si>
  <si>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</si>
  <si>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</si>
  <si>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</si>
  <si>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</si>
  <si>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</si>
  <si>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</si>
  <si>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</si>
  <si>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</si>
  <si>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</si>
  <si>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</si>
  <si>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</si>
  <si>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</si>
  <si>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</si>
  <si>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</si>
  <si>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</si>
  <si>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</si>
  <si>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</si>
  <si>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</si>
  <si>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</si>
  <si>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</si>
  <si>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</si>
  <si>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</si>
  <si>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</si>
  <si>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</si>
  <si>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</si>
  <si>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</si>
  <si>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</si>
  <si>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</si>
  <si>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</si>
  <si>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</si>
  <si>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</si>
  <si>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</si>
  <si>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</si>
  <si>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</si>
  <si>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</si>
  <si>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</si>
  <si>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</si>
  <si>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</si>
  <si>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</si>
  <si>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</si>
  <si>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</si>
  <si>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</si>
  <si>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</si>
  <si>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</si>
  <si>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</si>
  <si>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</si>
  <si>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</si>
  <si>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</si>
  <si>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</si>
  <si>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</si>
  <si>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</si>
  <si>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</si>
  <si>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</si>
  <si>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</si>
  <si>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</si>
  <si>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</si>
  <si>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</si>
  <si>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</si>
  <si>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</si>
  <si>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</si>
  <si>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</si>
  <si>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</si>
  <si>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</si>
  <si>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</si>
  <si>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</si>
  <si>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</si>
  <si>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</si>
  <si>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</si>
  <si>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</si>
  <si>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</si>
  <si>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</si>
  <si>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</si>
  <si>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</si>
  <si>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</si>
  <si>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</si>
  <si>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</si>
  <si>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</si>
  <si>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</si>
  <si>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</si>
  <si>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</si>
  <si>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</si>
  <si>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</si>
  <si>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</si>
  <si>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</si>
  <si>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</si>
  <si>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</si>
  <si>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</si>
  <si>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</si>
  <si>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</si>
  <si>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</si>
  <si>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</si>
  <si>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</si>
  <si>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</si>
  <si>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</si>
  <si>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</si>
  <si>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</si>
  <si>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</si>
  <si>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</si>
  <si>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</si>
  <si>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</si>
  <si>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</si>
  <si>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</si>
  <si>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</si>
  <si>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</si>
  <si>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</si>
  <si>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</si>
  <si>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</si>
  <si>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</si>
  <si>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</si>
  <si>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</si>
  <si>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</si>
  <si>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</si>
  <si>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</si>
  <si>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</si>
  <si>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</si>
  <si>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</si>
  <si>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</si>
  <si>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</si>
  <si>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</si>
  <si>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</si>
  <si>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</si>
  <si>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</si>
  <si>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</si>
  <si>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</si>
  <si>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</si>
  <si>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</si>
  <si>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</si>
  <si>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</si>
  <si>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</si>
  <si>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</si>
  <si>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</si>
  <si>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</si>
  <si>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</si>
  <si>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</si>
  <si>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</si>
  <si>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</si>
  <si>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</si>
  <si>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</si>
  <si>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</si>
  <si>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</si>
  <si>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</si>
  <si>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</si>
  <si>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</si>
  <si>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</si>
  <si>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</si>
  <si>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</si>
  <si>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</si>
  <si>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</si>
  <si>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</si>
  <si>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</si>
  <si>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</si>
  <si>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</si>
  <si>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</si>
  <si>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</si>
  <si>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</si>
  <si>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</si>
  <si>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</si>
  <si>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</si>
  <si>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</si>
  <si>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</si>
  <si>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</si>
  <si>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</si>
  <si>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</si>
  <si>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</si>
  <si>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</si>
  <si>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</si>
  <si>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</si>
  <si>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</si>
  <si>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</si>
  <si>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</si>
  <si>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</si>
  <si>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</si>
  <si>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</si>
  <si>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</si>
  <si>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</si>
  <si>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</si>
  <si>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</si>
  <si>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</si>
  <si>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</si>
  <si>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</si>
  <si>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</si>
  <si>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</si>
  <si>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</si>
  <si>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</si>
  <si>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</si>
  <si>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</si>
  <si>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</si>
  <si>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</si>
  <si>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</si>
  <si>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</si>
  <si>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</si>
  <si>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</si>
  <si>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</si>
  <si>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</si>
  <si>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</si>
  <si>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</si>
  <si>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</si>
  <si>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</si>
  <si>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</si>
  <si>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</si>
  <si>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</si>
  <si>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</si>
  <si>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</si>
  <si>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</si>
  <si>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</si>
  <si>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</si>
  <si>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</si>
  <si>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</si>
  <si>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</si>
  <si>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</si>
  <si>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</si>
  <si>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</si>
  <si>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</si>
  <si>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</si>
  <si>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</si>
  <si>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</si>
  <si>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</si>
  <si>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</si>
  <si>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</si>
  <si>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</si>
  <si>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</si>
  <si>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</si>
  <si>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</si>
  <si>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</si>
  <si>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</si>
  <si>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</si>
  <si>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</si>
  <si>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</si>
  <si>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</si>
  <si>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</si>
  <si>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</si>
  <si>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</si>
  <si>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</si>
  <si>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</si>
  <si>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</si>
  <si>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</si>
  <si>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</si>
  <si>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</si>
  <si>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</si>
  <si>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</si>
  <si>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</si>
  <si>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</si>
  <si>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</si>
  <si>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</si>
  <si>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</si>
  <si>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</si>
  <si>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</si>
  <si>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</si>
  <si>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</si>
  <si>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</si>
  <si>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</si>
  <si>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</si>
  <si>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</si>
  <si>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</si>
  <si>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</si>
  <si>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</si>
  <si>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</si>
  <si>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</si>
  <si>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</si>
  <si>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</si>
  <si>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</si>
  <si>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</si>
  <si>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</si>
  <si>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</si>
  <si>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</si>
  <si>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</si>
  <si>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</si>
  <si>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</si>
  <si>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</si>
  <si>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</si>
  <si>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</si>
  <si>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</si>
  <si>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</si>
  <si>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</si>
  <si>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</si>
  <si>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</si>
  <si>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</si>
  <si>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</si>
  <si>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</si>
  <si>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</si>
  <si>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</si>
  <si>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</si>
  <si>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</si>
  <si>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</si>
  <si>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</si>
  <si>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</si>
  <si>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</si>
  <si>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</si>
  <si>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</si>
  <si>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</si>
  <si>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</si>
  <si>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</si>
  <si>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</si>
  <si>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</si>
  <si>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</si>
  <si>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</si>
  <si>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</si>
  <si>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</si>
  <si>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</si>
  <si>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</si>
  <si>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</si>
  <si>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</si>
  <si>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</si>
  <si>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</si>
  <si>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</si>
  <si>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</si>
  <si>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</si>
  <si>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</si>
  <si>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</si>
  <si>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</si>
  <si>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</si>
  <si>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</si>
  <si>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</si>
  <si>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</si>
  <si>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</si>
  <si>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</si>
  <si>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</si>
  <si>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</si>
  <si>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</si>
  <si>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</si>
  <si>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</si>
  <si>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</si>
  <si>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</si>
  <si>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</si>
  <si>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</si>
  <si>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</si>
  <si>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</si>
  <si>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</si>
  <si>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</si>
  <si>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</si>
  <si>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</si>
  <si>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</si>
  <si>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</si>
  <si>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</si>
  <si>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</si>
  <si>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</si>
  <si>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</si>
  <si>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</si>
  <si>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</si>
  <si>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</si>
  <si>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</si>
  <si>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</si>
  <si>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</si>
  <si>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</si>
  <si>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</si>
  <si>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</si>
  <si>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</si>
  <si>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</si>
  <si>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</si>
  <si>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</si>
  <si>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</si>
  <si>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</si>
  <si>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</si>
  <si>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</si>
  <si>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</si>
  <si>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</si>
  <si>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</si>
  <si>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</si>
  <si>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</si>
  <si>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</si>
  <si>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</si>
  <si>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</si>
  <si>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</si>
  <si>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</si>
  <si>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</si>
  <si>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</si>
  <si>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</si>
  <si>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</si>
  <si>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</si>
  <si>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</si>
  <si>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</si>
  <si>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</si>
  <si>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</si>
  <si>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</si>
  <si>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</si>
  <si>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</si>
  <si>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</si>
  <si>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</si>
  <si>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</si>
  <si>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</si>
  <si>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</si>
  <si>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</si>
  <si>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</si>
  <si>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</si>
  <si>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</si>
  <si>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</si>
  <si>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</si>
  <si>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</si>
  <si>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</si>
  <si>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</si>
  <si>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</si>
  <si>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</si>
  <si>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</si>
  <si>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</si>
  <si>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</si>
  <si>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</si>
  <si>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</si>
  <si>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</si>
  <si>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</si>
  <si>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</si>
  <si>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</si>
  <si>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</si>
  <si>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</si>
  <si>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</si>
  <si>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</si>
  <si>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</si>
  <si>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</si>
  <si>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</si>
  <si>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</si>
  <si>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</si>
  <si>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</si>
  <si>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</si>
  <si>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</si>
  <si>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</si>
  <si>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</si>
  <si>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</si>
  <si>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</si>
  <si>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</si>
  <si>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</si>
  <si>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</si>
  <si>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</si>
  <si>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</si>
  <si>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</si>
  <si>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</si>
  <si>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</si>
  <si>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</si>
  <si>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</si>
  <si>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</si>
  <si>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</si>
  <si>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</si>
  <si>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</si>
  <si>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</si>
  <si>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</si>
  <si>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</si>
  <si>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</si>
  <si>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</si>
  <si>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</si>
  <si>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</si>
  <si>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</si>
  <si>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</si>
  <si>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</si>
  <si>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</si>
  <si>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</si>
  <si>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</si>
  <si>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</si>
  <si>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</si>
  <si>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</si>
  <si>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</si>
  <si>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</si>
  <si>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</si>
  <si>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</si>
  <si>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</si>
  <si>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</si>
  <si>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</si>
  <si>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</si>
  <si>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</si>
  <si>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</si>
  <si>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</si>
  <si>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</si>
  <si>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</si>
  <si>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</si>
  <si>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</si>
  <si>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</si>
  <si>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</si>
  <si>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</si>
  <si>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</si>
  <si>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</si>
  <si>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</si>
  <si>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</si>
  <si>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</si>
  <si>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</si>
  <si>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</si>
  <si>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</si>
  <si>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</si>
  <si>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</si>
  <si>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</si>
  <si>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</si>
  <si>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</si>
  <si>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</si>
  <si>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</si>
  <si>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</si>
  <si>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</si>
  <si>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</si>
  <si>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</si>
  <si>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</si>
  <si>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</si>
  <si>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</si>
  <si>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</si>
  <si>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</si>
  <si>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</si>
  <si>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</si>
  <si>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</si>
  <si>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</si>
  <si>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</si>
  <si>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</si>
  <si>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</si>
  <si>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</si>
  <si>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</si>
  <si>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</si>
  <si>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</si>
  <si>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</si>
  <si>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</si>
  <si>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</si>
  <si>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</si>
  <si>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</si>
  <si>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</si>
  <si>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</si>
  <si>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</si>
  <si>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</si>
  <si>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</si>
  <si>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</si>
  <si>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</si>
  <si>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</si>
  <si>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</si>
  <si>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</si>
  <si>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</si>
  <si>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</si>
  <si>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</si>
  <si>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</si>
  <si>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</si>
  <si>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</si>
  <si>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</si>
  <si>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</si>
  <si>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</si>
  <si>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</si>
  <si>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</si>
  <si>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</si>
  <si>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</si>
  <si>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</si>
  <si>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</si>
  <si>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</si>
  <si>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</si>
  <si>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</si>
  <si>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</si>
  <si>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</si>
  <si>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</si>
  <si>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</si>
  <si>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</si>
  <si>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</si>
  <si>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</si>
  <si>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</si>
  <si>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</si>
  <si>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</si>
  <si>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</si>
  <si>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</si>
  <si>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</si>
  <si>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</si>
  <si>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</si>
  <si>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</si>
  <si>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</si>
  <si>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</si>
  <si>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</si>
  <si>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</si>
  <si>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</si>
  <si>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</si>
  <si>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</si>
  <si>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</si>
  <si>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</si>
  <si>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</si>
  <si>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</si>
  <si>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</si>
  <si>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</si>
  <si>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</si>
  <si>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</si>
  <si>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</si>
  <si>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</si>
  <si>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</si>
  <si>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</si>
  <si>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</si>
  <si>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</si>
  <si>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</si>
  <si>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</si>
  <si>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</si>
  <si>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</si>
  <si>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</si>
  <si>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</si>
  <si>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</si>
  <si>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</si>
  <si>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</si>
  <si>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</si>
  <si>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</si>
  <si>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</si>
  <si>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</si>
  <si>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</si>
  <si>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</si>
  <si>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</si>
  <si>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</si>
  <si>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</si>
  <si>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</si>
  <si>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</si>
  <si>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</si>
  <si>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</si>
  <si>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</si>
  <si>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</si>
  <si>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</si>
  <si>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</si>
  <si>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</si>
  <si>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</si>
  <si>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</si>
  <si>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</si>
  <si>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</si>
  <si>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</si>
  <si>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</si>
  <si>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</si>
  <si>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</si>
  <si>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</si>
  <si>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</si>
  <si>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</si>
  <si>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</si>
  <si>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</si>
  <si>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</si>
  <si>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</si>
  <si>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</si>
  <si>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</si>
  <si>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</si>
  <si>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</si>
  <si>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</si>
  <si>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</si>
  <si>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</si>
  <si>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</si>
  <si>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</si>
  <si>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</si>
  <si>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</si>
  <si>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</si>
  <si>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</si>
  <si>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</si>
  <si>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</si>
  <si>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</si>
  <si>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</si>
  <si>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</si>
  <si>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</si>
  <si>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</si>
  <si>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</si>
  <si>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</si>
  <si>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</si>
  <si>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</si>
  <si>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</si>
  <si>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</si>
  <si>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</si>
  <si>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</si>
  <si>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</si>
  <si>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</si>
  <si>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</si>
  <si>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</si>
  <si>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</si>
  <si>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</si>
  <si>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</si>
  <si>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</si>
  <si>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</si>
  <si>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</si>
  <si>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</si>
  <si>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</si>
  <si>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</si>
  <si>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</si>
  <si>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</si>
  <si>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</si>
  <si>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</si>
  <si>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</si>
  <si>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</si>
  <si>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</si>
  <si>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</si>
  <si>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</si>
  <si>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</si>
  <si>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</si>
  <si>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</si>
  <si>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</si>
  <si>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</si>
  <si>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</si>
  <si>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</si>
  <si>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</si>
  <si>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</si>
  <si>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</si>
  <si>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</si>
  <si>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</si>
  <si>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</si>
  <si>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</si>
  <si>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</si>
  <si>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</si>
  <si>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</si>
  <si>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</si>
  <si>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</si>
  <si>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</si>
  <si>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</si>
  <si>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</si>
  <si>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</si>
  <si>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</si>
  <si>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</si>
  <si>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</si>
  <si>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</si>
  <si>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</si>
  <si>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</si>
  <si>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</si>
  <si>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</si>
  <si>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</si>
  <si>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</si>
  <si>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</si>
  <si>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</si>
  <si>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</si>
  <si>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</si>
  <si>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</si>
  <si>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</si>
  <si>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</si>
  <si>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</si>
  <si>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</si>
  <si>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</si>
  <si>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</si>
  <si>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</si>
  <si>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</si>
  <si>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</si>
  <si>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</si>
  <si>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</si>
  <si>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</si>
  <si>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</si>
  <si>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</si>
  <si>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</si>
  <si>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</si>
  <si>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</si>
  <si>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</si>
  <si>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</si>
  <si>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</si>
  <si>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</si>
  <si>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</si>
  <si>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</si>
  <si>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</si>
  <si>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</si>
  <si>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</si>
  <si>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</si>
  <si>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</si>
  <si>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</si>
  <si>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</si>
  <si>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</si>
  <si>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</si>
  <si>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</si>
  <si>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</si>
  <si>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</si>
  <si>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</si>
  <si>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</si>
  <si>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</si>
  <si>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</si>
  <si>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</si>
  <si>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</si>
  <si>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</si>
  <si>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</si>
  <si>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</si>
  <si>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</si>
  <si>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</si>
  <si>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</si>
  <si>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</si>
  <si>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</si>
  <si>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</si>
  <si>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</si>
  <si>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</si>
  <si>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</si>
  <si>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</si>
  <si>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</si>
  <si>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</si>
  <si>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</si>
  <si>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</si>
  <si>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</si>
  <si>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</si>
  <si>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</si>
  <si>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</si>
  <si>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</si>
  <si>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</si>
  <si>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</si>
  <si>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</si>
  <si>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</si>
  <si>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</si>
  <si>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</si>
  <si>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</si>
  <si>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</si>
  <si>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</si>
  <si>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</si>
  <si>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</si>
  <si>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</si>
  <si>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</si>
  <si>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</si>
  <si>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</si>
  <si>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</si>
  <si>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</si>
  <si>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</si>
  <si>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</si>
  <si>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</si>
  <si>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</si>
  <si>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</si>
  <si>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</si>
  <si>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</si>
  <si>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</si>
  <si>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</si>
  <si>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</si>
  <si>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</si>
  <si>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</si>
  <si>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</si>
  <si>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</si>
  <si>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</si>
  <si>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</si>
  <si>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</si>
  <si>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</si>
  <si>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</si>
  <si>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</si>
  <si>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</si>
  <si>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</si>
  <si>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</si>
  <si>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</si>
  <si>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</si>
  <si>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</si>
  <si>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</si>
  <si>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</si>
  <si>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</si>
  <si>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</si>
  <si>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</si>
  <si>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</si>
  <si>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</si>
  <si>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</si>
  <si>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</si>
  <si>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</si>
  <si>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</si>
  <si>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</si>
  <si>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</si>
  <si>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</si>
  <si>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</si>
  <si>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</si>
  <si>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</si>
  <si>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</si>
  <si>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</si>
  <si>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</si>
  <si>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</si>
  <si>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</si>
  <si>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</si>
  <si>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</si>
  <si>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</si>
  <si>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</si>
  <si>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</si>
  <si>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</si>
  <si>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</si>
  <si>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</si>
  <si>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</si>
  <si>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</si>
  <si>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</si>
  <si>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</si>
  <si>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</si>
  <si>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</si>
  <si>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</si>
  <si>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</si>
  <si>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</si>
  <si>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</si>
  <si>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</si>
  <si>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</si>
  <si>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</si>
  <si>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</si>
  <si>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</si>
  <si>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</si>
  <si>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</si>
  <si>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</si>
  <si>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</si>
  <si>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</si>
  <si>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</si>
  <si>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</si>
  <si>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</si>
  <si>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</si>
  <si>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</si>
  <si>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</si>
  <si>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</si>
  <si>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</si>
  <si>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</si>
  <si>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</si>
  <si>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</si>
  <si>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</si>
  <si>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</si>
  <si>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</si>
  <si>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</si>
  <si>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</si>
  <si>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</si>
  <si>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</si>
  <si>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</si>
  <si>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</si>
  <si>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</si>
  <si>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</si>
  <si>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</si>
  <si>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</si>
  <si>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</si>
  <si>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</si>
  <si>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</si>
  <si>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</si>
  <si>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</si>
  <si>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</si>
  <si>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</si>
  <si>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</si>
  <si>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</si>
  <si>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</si>
  <si>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</si>
  <si>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</si>
  <si>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</si>
  <si>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</si>
  <si>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</si>
  <si>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</si>
  <si>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</si>
  <si>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</si>
  <si>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</si>
  <si>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</si>
  <si>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</si>
  <si>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</si>
  <si>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</si>
  <si>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</si>
  <si>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</si>
  <si>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</si>
  <si>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</si>
  <si>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</si>
  <si>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</si>
  <si>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</si>
  <si>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</si>
  <si>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</si>
  <si>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</si>
  <si>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</si>
  <si>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</si>
  <si>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</si>
  <si>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</si>
  <si>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</si>
  <si>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</si>
  <si>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</si>
  <si>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</si>
  <si>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</si>
  <si>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</si>
  <si>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</si>
  <si>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</si>
  <si>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</si>
  <si>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</si>
  <si>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</si>
  <si>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</si>
  <si>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</si>
  <si>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</si>
  <si>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</si>
  <si>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</si>
  <si>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</si>
  <si>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</si>
  <si>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</si>
  <si>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</si>
  <si>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</si>
  <si>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</si>
  <si>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</si>
  <si>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</si>
  <si>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</si>
  <si>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</si>
  <si>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</si>
  <si>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</si>
  <si>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</si>
  <si>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</si>
  <si>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</si>
  <si>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</si>
  <si>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</si>
  <si>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</si>
  <si>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</si>
  <si>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</si>
  <si>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</si>
  <si>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</si>
  <si>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</si>
  <si>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</si>
  <si>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</si>
  <si>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</si>
  <si>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</si>
  <si>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</si>
  <si>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</si>
  <si>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</si>
  <si>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</si>
  <si>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</si>
  <si>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</si>
  <si>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</si>
  <si>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</si>
  <si>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</si>
  <si>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</si>
  <si>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</si>
  <si>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</si>
  <si>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</si>
  <si>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</si>
  <si>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</si>
  <si>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</si>
  <si>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</si>
  <si>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</si>
  <si>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</si>
  <si>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</si>
  <si>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</si>
  <si>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</si>
  <si>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</si>
  <si>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</si>
  <si>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</si>
  <si>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</si>
  <si>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</si>
  <si>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</si>
  <si>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</si>
  <si>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</si>
  <si>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</si>
  <si>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</si>
  <si>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</si>
  <si>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</si>
  <si>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</si>
  <si>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</si>
  <si>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</si>
  <si>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</si>
  <si>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</si>
  <si>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</si>
  <si>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</si>
  <si>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</si>
  <si>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</si>
  <si>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</si>
  <si>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</si>
  <si>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</si>
  <si>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</si>
  <si>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</si>
  <si>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</si>
  <si>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</si>
  <si>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</si>
  <si>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</si>
  <si>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</si>
  <si>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</si>
  <si>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</si>
  <si>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</si>
  <si>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</si>
  <si>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</si>
  <si>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</si>
  <si>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</si>
  <si>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</si>
  <si>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</si>
  <si>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</si>
  <si>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</si>
  <si>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</si>
  <si>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</si>
  <si>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</si>
  <si>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</si>
  <si>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</si>
  <si>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</si>
  <si>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</si>
  <si>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</si>
  <si>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</si>
  <si>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</si>
  <si>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</si>
  <si>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</si>
  <si>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</si>
  <si>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</si>
  <si>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</si>
  <si>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</si>
  <si>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</si>
  <si>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</si>
  <si>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</si>
  <si>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</si>
  <si>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</si>
  <si>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</si>
  <si>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</si>
  <si>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</si>
  <si>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</si>
  <si>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</si>
  <si>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</si>
  <si>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</si>
  <si>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</si>
  <si>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</si>
  <si>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</si>
  <si>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</si>
  <si>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</si>
  <si>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</si>
  <si>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</si>
  <si>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</si>
  <si>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</si>
  <si>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</si>
  <si>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</si>
  <si>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</si>
  <si>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</si>
  <si>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</si>
  <si>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</si>
  <si>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</si>
  <si>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</si>
  <si>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</si>
  <si>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</si>
  <si>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</si>
  <si>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</si>
  <si>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</si>
  <si>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</si>
  <si>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</si>
  <si>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</si>
  <si>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</si>
  <si>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</si>
  <si>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</si>
  <si>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</si>
  <si>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</si>
  <si>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</si>
  <si>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</si>
  <si>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</si>
  <si>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</si>
  <si>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</si>
  <si>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</si>
  <si>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</si>
  <si>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</si>
  <si>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</si>
  <si>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</si>
  <si>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</si>
  <si>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</si>
  <si>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</si>
  <si>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</si>
  <si>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</si>
  <si>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</si>
  <si>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</si>
  <si>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</si>
  <si>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</si>
  <si>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</si>
  <si>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</si>
  <si>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</si>
  <si>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</si>
  <si>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</si>
  <si>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</si>
  <si>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</si>
  <si>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</si>
  <si>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</si>
  <si>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</si>
  <si>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</si>
  <si>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</si>
  <si>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</si>
  <si>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</si>
  <si>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</si>
  <si>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</si>
  <si>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</si>
  <si>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</si>
  <si>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</si>
  <si>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</si>
  <si>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</si>
  <si>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</si>
  <si>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</si>
  <si>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</si>
  <si>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</si>
  <si>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</si>
  <si>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</si>
  <si>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</si>
  <si>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</si>
  <si>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</si>
  <si>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</si>
  <si>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</si>
  <si>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</si>
  <si>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</si>
  <si>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</si>
  <si>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</si>
  <si>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</si>
  <si>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</si>
  <si>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</si>
  <si>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</si>
  <si>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</si>
  <si>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</si>
  <si>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</si>
  <si>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</si>
  <si>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</si>
  <si>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</si>
  <si>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</si>
  <si>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</si>
  <si>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</si>
  <si>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</si>
  <si>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</si>
  <si>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</si>
  <si>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</si>
  <si>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</si>
  <si>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</si>
  <si>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</si>
  <si>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</si>
  <si>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</si>
  <si>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</si>
  <si>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</si>
  <si>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</si>
  <si>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</si>
  <si>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</si>
  <si>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</si>
  <si>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</si>
  <si>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</si>
  <si>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</si>
  <si>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</si>
  <si>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</si>
  <si>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</si>
  <si>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</si>
  <si>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</si>
  <si>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</si>
  <si>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</si>
  <si>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</si>
  <si>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</si>
  <si>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</si>
  <si>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</si>
  <si>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</si>
  <si>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</si>
  <si>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</si>
  <si>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</si>
  <si>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</si>
  <si>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</si>
  <si>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</si>
  <si>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</si>
  <si>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</si>
  <si>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</si>
  <si>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</si>
  <si>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</si>
  <si>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</si>
  <si>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</si>
  <si>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</si>
  <si>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</si>
  <si>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</si>
  <si>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</si>
  <si>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</si>
  <si>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</si>
  <si>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</si>
  <si>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</si>
  <si>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</si>
  <si>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</si>
  <si>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</si>
  <si>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</si>
  <si>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</si>
  <si>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</si>
  <si>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</si>
  <si>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</si>
  <si>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</si>
  <si>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</si>
  <si>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</si>
  <si>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</si>
  <si>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</si>
  <si>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</si>
  <si>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</si>
  <si>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</si>
  <si>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</si>
  <si>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</si>
  <si>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</si>
  <si>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</si>
  <si>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</si>
  <si>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</si>
  <si>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</si>
  <si>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</si>
  <si>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</si>
  <si>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</si>
  <si>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</si>
  <si>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</si>
  <si>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</si>
  <si>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</si>
  <si>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</si>
  <si>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</si>
  <si>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</si>
  <si>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</si>
  <si>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</si>
  <si>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</si>
  <si>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</si>
  <si>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</si>
  <si>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</si>
  <si>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</si>
  <si>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</si>
  <si>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</si>
  <si>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</si>
  <si>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</si>
  <si>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</si>
  <si>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</si>
  <si>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</si>
  <si>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</si>
  <si>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</si>
  <si>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</si>
  <si>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</si>
  <si>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</si>
  <si>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</si>
  <si>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</si>
  <si>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</si>
  <si>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</si>
  <si>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</si>
  <si>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</si>
  <si>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</si>
  <si>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</si>
  <si>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</si>
  <si>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</si>
  <si>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</si>
  <si>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</si>
  <si>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</si>
  <si>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</si>
  <si>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</si>
  <si>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</si>
  <si>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</si>
  <si>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</si>
  <si>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</si>
  <si>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</si>
  <si>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</si>
  <si>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</si>
  <si>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</si>
  <si>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</si>
  <si>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</si>
  <si>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</si>
  <si>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</si>
  <si>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</si>
  <si>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</si>
  <si>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</si>
  <si>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</si>
  <si>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</si>
  <si>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</si>
  <si>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</si>
  <si>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</si>
  <si>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</si>
  <si>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</si>
  <si>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</si>
  <si>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</si>
  <si>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</si>
  <si>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</si>
  <si>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</si>
  <si>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</si>
  <si>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</si>
  <si>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</si>
  <si>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</si>
  <si>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</si>
  <si>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</si>
  <si>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</si>
  <si>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</si>
  <si>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</si>
  <si>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</si>
  <si>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</si>
  <si>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</si>
  <si>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</si>
  <si>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</si>
  <si>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</si>
  <si>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</si>
  <si>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</si>
  <si>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</si>
  <si>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</si>
  <si>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</si>
  <si>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</si>
  <si>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</si>
  <si>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</si>
  <si>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</si>
  <si>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</si>
  <si>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</si>
  <si>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</si>
  <si>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</si>
  <si>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</si>
  <si>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</si>
  <si>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</si>
  <si>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</si>
  <si>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</si>
  <si>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</si>
  <si>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</si>
  <si>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</si>
  <si>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</si>
  <si>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</si>
  <si>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</si>
  <si>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</si>
  <si>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</si>
  <si>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</si>
  <si>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</si>
  <si>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</si>
  <si>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</si>
  <si>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</si>
  <si>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</si>
  <si>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</si>
  <si>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</si>
  <si>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</si>
  <si>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</si>
  <si>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</si>
  <si>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</si>
  <si>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</si>
  <si>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</si>
  <si>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</si>
  <si>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</si>
  <si>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</si>
  <si>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</si>
  <si>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</si>
  <si>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</si>
  <si>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</si>
  <si>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</si>
  <si>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</si>
  <si>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</si>
  <si>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</si>
  <si>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</si>
  <si>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</si>
  <si>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</si>
  <si>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</si>
  <si>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</si>
  <si>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</si>
  <si>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</si>
  <si>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</si>
  <si>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</si>
  <si>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</si>
  <si>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</si>
  <si>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</si>
  <si>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</si>
  <si>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</si>
  <si>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</si>
  <si>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</si>
  <si>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</si>
  <si>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</si>
  <si>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</si>
  <si>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</si>
  <si>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</si>
  <si>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</si>
  <si>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</si>
  <si>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</si>
  <si>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</si>
  <si>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</si>
  <si>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</si>
  <si>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</si>
  <si>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</si>
  <si>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</si>
  <si>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</si>
  <si>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</si>
  <si>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</si>
  <si>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</si>
  <si>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</si>
  <si>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</si>
  <si>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</si>
  <si>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</si>
  <si>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</si>
  <si>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</si>
  <si>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</si>
  <si>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</si>
  <si>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</si>
  <si>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</si>
  <si>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</si>
  <si>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</si>
  <si>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</si>
  <si>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</si>
  <si>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</si>
  <si>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</si>
  <si>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</si>
  <si>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</si>
  <si>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</si>
  <si>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</si>
  <si>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</si>
  <si>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</si>
  <si>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</si>
  <si>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</si>
  <si>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</si>
  <si>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</si>
  <si>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</si>
  <si>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</si>
  <si>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</si>
  <si>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</si>
  <si>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</si>
  <si>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</si>
  <si>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</si>
  <si>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</si>
  <si>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</si>
  <si>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</si>
  <si>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</si>
  <si>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</si>
  <si>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</si>
  <si>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</si>
  <si>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</si>
  <si>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</si>
  <si>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</si>
  <si>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</si>
  <si>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</si>
  <si>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</si>
  <si>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</si>
  <si>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</si>
  <si>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</si>
  <si>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</si>
  <si>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</si>
  <si>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</si>
  <si>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</si>
  <si>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</si>
  <si>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</si>
  <si>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</si>
  <si>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</si>
  <si>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</si>
  <si>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</si>
  <si>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</si>
  <si>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</si>
  <si>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</si>
  <si>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</si>
  <si>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</si>
  <si>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</si>
  <si>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</si>
  <si>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</si>
  <si>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</si>
  <si>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</si>
  <si>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</si>
  <si>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</si>
  <si>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</si>
  <si>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</si>
  <si>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</si>
  <si>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</si>
  <si>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</si>
  <si>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</si>
  <si>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</si>
  <si>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</si>
  <si>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</si>
  <si>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</si>
  <si>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</si>
  <si>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</si>
  <si>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</si>
  <si>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</si>
  <si>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</si>
  <si>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</si>
  <si>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</si>
  <si>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</si>
  <si>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</si>
  <si>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</si>
  <si>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</si>
  <si>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</si>
  <si>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</si>
  <si>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</si>
  <si>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</si>
  <si>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</si>
  <si>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</si>
  <si>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</si>
  <si>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</si>
  <si>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</si>
  <si>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</si>
  <si>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</si>
  <si>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</si>
  <si>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</si>
  <si>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</si>
  <si>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</si>
  <si>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</si>
  <si>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</si>
  <si>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</si>
  <si>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</si>
  <si>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</si>
  <si>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</si>
  <si>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</si>
  <si>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</si>
  <si>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</si>
  <si>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</si>
  <si>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</si>
  <si>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</si>
  <si>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</si>
  <si>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</si>
  <si>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</si>
  <si>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</si>
  <si>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</si>
  <si>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</si>
  <si>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</si>
  <si>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</si>
  <si>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</si>
  <si>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</si>
  <si>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</si>
  <si>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</si>
  <si>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</si>
  <si>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</si>
  <si>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</si>
  <si>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</si>
  <si>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</si>
  <si>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</si>
  <si>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</si>
  <si>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</si>
  <si>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</si>
  <si>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</si>
  <si>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</si>
  <si>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</si>
  <si>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</si>
  <si>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</si>
  <si>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</si>
  <si>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</si>
  <si>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</si>
  <si>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</si>
  <si>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</si>
  <si>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</si>
  <si>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</si>
  <si>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</si>
  <si>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</si>
  <si>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</si>
  <si>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</si>
  <si>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</si>
  <si>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</si>
  <si>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</si>
  <si>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</si>
  <si>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</si>
  <si>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</si>
  <si>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</si>
  <si>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</si>
  <si>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</si>
  <si>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</si>
  <si>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</si>
  <si>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</si>
  <si>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</si>
  <si>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</si>
  <si>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</si>
  <si>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</si>
  <si>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</si>
  <si>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</si>
  <si>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</si>
  <si>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</si>
  <si>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</si>
  <si>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</si>
  <si>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</si>
  <si>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</si>
  <si>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</si>
  <si>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</si>
  <si>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</si>
  <si>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</si>
  <si>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</si>
  <si>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</si>
  <si>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</si>
  <si>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</si>
  <si>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</si>
  <si>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</si>
  <si>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</si>
  <si>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</si>
  <si>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</si>
  <si>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</si>
  <si>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</si>
  <si>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</si>
  <si>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</si>
  <si>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</si>
  <si>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</si>
  <si>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</si>
  <si>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</si>
  <si>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</si>
  <si>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</si>
  <si>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</si>
  <si>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</si>
  <si>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</si>
  <si>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</si>
  <si>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</si>
  <si>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</si>
  <si>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</si>
  <si>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</si>
  <si>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</si>
  <si>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</si>
  <si>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</si>
  <si>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</si>
  <si>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</si>
  <si>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</si>
  <si>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</si>
  <si>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</si>
  <si>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</si>
  <si>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</si>
  <si>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</si>
  <si>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</si>
  <si>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</si>
  <si>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</si>
  <si>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</si>
  <si>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</si>
  <si>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</si>
  <si>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</si>
  <si>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</si>
  <si>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</si>
  <si>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</si>
  <si>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</si>
  <si>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</si>
  <si>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</si>
  <si>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</si>
  <si>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</si>
  <si>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</si>
  <si>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</si>
  <si>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</si>
  <si>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</si>
  <si>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</si>
  <si>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</si>
  <si>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</si>
  <si>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</si>
  <si>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</si>
  <si>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</si>
  <si>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</si>
  <si>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</si>
  <si>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</si>
  <si>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</si>
  <si>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</si>
  <si>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</si>
  <si>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</si>
  <si>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</si>
  <si>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</si>
  <si>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</si>
  <si>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</si>
  <si>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</si>
  <si>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</si>
  <si>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</si>
  <si>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</si>
  <si>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</si>
  <si>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</si>
  <si>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</si>
  <si>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</si>
  <si>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</si>
  <si>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</si>
  <si>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</si>
  <si>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</si>
  <si>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</si>
  <si>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</si>
  <si>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</si>
  <si>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</si>
  <si>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</si>
  <si>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</si>
  <si>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</si>
  <si>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</si>
  <si>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</si>
  <si>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</si>
  <si>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</si>
  <si>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</si>
  <si>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</si>
  <si>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</si>
  <si>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</si>
  <si>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</si>
  <si>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</si>
  <si>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</si>
  <si>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</si>
  <si>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</si>
  <si>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</si>
  <si>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</si>
  <si>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</si>
  <si>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</si>
  <si>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</si>
  <si>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</si>
  <si>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</si>
  <si>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</si>
  <si>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</si>
  <si>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</si>
  <si>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</si>
  <si>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</si>
  <si>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</si>
  <si>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</si>
  <si>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</si>
  <si>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</si>
  <si>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</si>
  <si>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</si>
  <si>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</si>
  <si>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</si>
  <si>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</si>
  <si>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</si>
  <si>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</si>
  <si>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</si>
  <si>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</si>
  <si>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</si>
  <si>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</si>
  <si>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</si>
  <si>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</si>
  <si>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</si>
  <si>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</si>
  <si>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</si>
  <si>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</si>
  <si>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</si>
  <si>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</si>
  <si>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</si>
  <si>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</si>
  <si>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</si>
  <si>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</si>
  <si>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</si>
  <si>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</si>
  <si>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</si>
  <si>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</si>
  <si>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</si>
  <si>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</si>
  <si>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</si>
  <si>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</si>
  <si>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</si>
  <si>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</si>
  <si>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</si>
  <si>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</si>
  <si>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</si>
  <si>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</si>
  <si>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</si>
  <si>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</si>
  <si>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</si>
  <si>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</si>
  <si>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</si>
  <si>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</si>
  <si>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</si>
  <si>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</si>
  <si>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</si>
  <si>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</si>
  <si>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</si>
  <si>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</si>
  <si>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</si>
  <si>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</si>
  <si>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</si>
  <si>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</si>
  <si>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</si>
  <si>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</si>
  <si>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</si>
  <si>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</si>
  <si>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</si>
  <si>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</si>
  <si>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</si>
  <si>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</si>
  <si>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</si>
  <si>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</si>
  <si>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</si>
  <si>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</si>
  <si>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</si>
  <si>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</si>
  <si>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</si>
  <si>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</si>
  <si>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</si>
  <si>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</si>
  <si>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</si>
  <si>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</si>
  <si>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</si>
  <si>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</si>
  <si>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</si>
  <si>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</si>
  <si>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</si>
  <si>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</si>
  <si>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</si>
  <si>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</si>
  <si>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</si>
  <si>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</si>
  <si>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</si>
  <si>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</si>
  <si>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</si>
  <si>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</si>
  <si>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</si>
  <si>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</si>
  <si>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</si>
  <si>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</si>
  <si>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</si>
  <si>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</si>
  <si>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</si>
  <si>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</si>
  <si>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</si>
  <si>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</si>
  <si>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</si>
  <si>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</si>
  <si>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</si>
  <si>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</si>
  <si>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</si>
  <si>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</si>
  <si>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</si>
  <si>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</si>
  <si>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</si>
  <si>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</si>
  <si>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</si>
  <si>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</si>
  <si>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</si>
  <si>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</si>
  <si>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</si>
  <si>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</si>
  <si>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</si>
  <si>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</si>
  <si>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</si>
  <si>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</si>
  <si>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</si>
  <si>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</si>
  <si>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</si>
  <si>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</si>
  <si>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</si>
  <si>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</si>
  <si>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</si>
  <si>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</si>
  <si>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</si>
  <si>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</si>
  <si>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</si>
  <si>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</si>
  <si>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</si>
  <si>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</si>
  <si>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</si>
  <si>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</si>
  <si>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</si>
  <si>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</si>
  <si>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</si>
  <si>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</si>
  <si>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</si>
  <si>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</si>
  <si>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</si>
  <si>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</si>
  <si>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</si>
  <si>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</si>
  <si>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</si>
  <si>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</si>
  <si>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</si>
  <si>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</si>
  <si>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</si>
  <si>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</si>
  <si>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</si>
  <si>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</si>
  <si>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</si>
  <si>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</si>
  <si>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</si>
  <si>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</si>
  <si>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</si>
  <si>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</si>
  <si>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</si>
  <si>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</si>
  <si>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</si>
  <si>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</si>
  <si>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</si>
  <si>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</si>
  <si>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</si>
  <si>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</si>
  <si>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</si>
  <si>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</si>
  <si>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</si>
  <si>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</si>
  <si>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</si>
  <si>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</si>
  <si>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</si>
  <si>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</si>
  <si>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</si>
  <si>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</si>
  <si>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</si>
  <si>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</si>
  <si>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</si>
  <si>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</si>
  <si>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</si>
  <si>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</si>
  <si>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</si>
  <si>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</si>
  <si>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</si>
  <si>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</si>
  <si>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</si>
  <si>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</si>
  <si>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</si>
  <si>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</si>
  <si>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</si>
  <si>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</si>
  <si>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</si>
  <si>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</si>
  <si>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</si>
  <si>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</si>
  <si>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</si>
  <si>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</si>
  <si>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</si>
  <si>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</si>
  <si>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</si>
  <si>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</si>
  <si>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</si>
  <si>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</si>
  <si>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</si>
  <si>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</si>
  <si>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</si>
  <si>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</si>
  <si>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</si>
  <si>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</si>
  <si>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</si>
  <si>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</si>
  <si>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</si>
  <si>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</si>
  <si>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</si>
  <si>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</si>
  <si>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</si>
  <si>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</si>
  <si>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</si>
  <si>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</si>
  <si>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</si>
  <si>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</si>
  <si>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</si>
  <si>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</si>
  <si>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</si>
  <si>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</si>
  <si>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</si>
  <si>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</si>
  <si>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</si>
  <si>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</si>
  <si>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</si>
  <si>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</si>
  <si>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</si>
  <si>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</si>
  <si>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</si>
  <si>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</si>
  <si>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</si>
  <si>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</si>
  <si>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</si>
  <si>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</si>
  <si>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</si>
  <si>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</si>
  <si>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</si>
  <si>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</si>
  <si>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</si>
  <si>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</si>
  <si>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</si>
  <si>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</si>
  <si>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</si>
  <si>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</si>
  <si>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</si>
  <si>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</si>
  <si>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</si>
  <si>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</si>
  <si>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</si>
  <si>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</si>
  <si>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</si>
  <si>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</si>
  <si>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</si>
  <si>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</si>
  <si>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</si>
  <si>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</si>
  <si>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</si>
  <si>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</si>
  <si>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</si>
  <si>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</si>
  <si>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</si>
  <si>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</si>
  <si>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</si>
  <si>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</si>
  <si>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</si>
  <si>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</si>
  <si>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</si>
  <si>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</si>
  <si>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</si>
  <si>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</si>
  <si>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</si>
  <si>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</si>
  <si>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</si>
  <si>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</si>
  <si>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</si>
  <si>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</si>
  <si>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</si>
  <si>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</si>
  <si>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</si>
  <si>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</si>
  <si>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</si>
  <si>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</si>
  <si>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</si>
  <si>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</si>
  <si>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</si>
  <si>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</si>
  <si>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</si>
  <si>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</si>
  <si>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</si>
  <si>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</si>
  <si>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</si>
  <si>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</si>
  <si>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</si>
  <si>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</si>
  <si>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</si>
  <si>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</si>
  <si>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</si>
  <si>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</si>
  <si>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</si>
  <si>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</si>
  <si>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</si>
  <si>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</si>
  <si>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</si>
  <si>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</si>
  <si>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</si>
  <si>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</si>
  <si>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</si>
  <si>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</si>
  <si>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</si>
  <si>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</si>
  <si>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</si>
  <si>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</si>
  <si>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</si>
  <si>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</si>
  <si>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</si>
  <si>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</si>
  <si>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</si>
  <si>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</si>
  <si>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</si>
  <si>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</si>
  <si>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</si>
  <si>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</si>
  <si>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</si>
  <si>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</si>
  <si>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</si>
  <si>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</si>
  <si>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</si>
  <si>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</si>
  <si>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</si>
  <si>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</si>
  <si>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</si>
  <si>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</si>
  <si>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</si>
  <si>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</si>
  <si>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</si>
  <si>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</si>
  <si>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</si>
  <si>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</si>
  <si>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</si>
  <si>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</si>
  <si>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</si>
  <si>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</si>
  <si>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</si>
  <si>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</si>
  <si>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</si>
  <si>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</si>
  <si>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</si>
  <si>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</si>
  <si>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</si>
  <si>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</si>
  <si>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</si>
  <si>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</si>
  <si>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</si>
  <si>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</si>
  <si>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</si>
  <si>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</si>
  <si>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</si>
  <si>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</si>
  <si>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</si>
  <si>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</si>
  <si>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</si>
  <si>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</si>
  <si>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</si>
  <si>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</si>
  <si>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</si>
  <si>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</si>
  <si>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</si>
  <si>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</si>
  <si>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</si>
  <si>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</si>
  <si>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</si>
  <si>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</si>
  <si>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</si>
  <si>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</si>
  <si>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</si>
  <si>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</si>
  <si>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</si>
  <si>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</si>
  <si>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</si>
  <si>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</si>
  <si>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</si>
  <si>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</si>
  <si>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</si>
  <si>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</si>
  <si>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</si>
  <si>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</si>
  <si>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</si>
  <si>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</si>
  <si>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</si>
  <si>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</si>
  <si>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</si>
  <si>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</si>
  <si>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</si>
  <si>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</si>
  <si>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</si>
  <si>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</si>
  <si>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</si>
  <si>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</si>
  <si>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</si>
  <si>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</si>
  <si>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</si>
  <si>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</si>
  <si>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</si>
  <si>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</si>
  <si>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</si>
  <si>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</si>
  <si>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</si>
  <si>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</si>
  <si>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</si>
  <si>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</si>
  <si>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</si>
  <si>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</si>
  <si>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</si>
  <si>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</si>
  <si>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</si>
  <si>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</si>
  <si>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</si>
  <si>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</si>
  <si>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</si>
  <si>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</si>
  <si>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</si>
  <si>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</si>
  <si>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</si>
  <si>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</si>
  <si>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</si>
  <si>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</si>
  <si>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</si>
  <si>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</si>
  <si>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</si>
  <si>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</si>
  <si>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</si>
  <si>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</si>
  <si>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</si>
  <si>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</si>
  <si>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</si>
  <si>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</si>
  <si>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</si>
  <si>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</si>
  <si>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</si>
  <si>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</si>
  <si>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</si>
  <si>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</si>
  <si>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</si>
  <si>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</si>
  <si>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</si>
  <si>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</si>
  <si>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</si>
  <si>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</si>
  <si>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</si>
  <si>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</si>
  <si>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</si>
  <si>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</si>
  <si>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</si>
  <si>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</si>
  <si>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</si>
  <si>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</si>
  <si>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</si>
  <si>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</si>
  <si>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</si>
  <si>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</si>
  <si>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</si>
  <si>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</si>
  <si>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</si>
  <si>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</si>
  <si>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</si>
  <si>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</si>
  <si>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</si>
  <si>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</si>
  <si>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</si>
  <si>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</si>
  <si>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</si>
  <si>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</si>
  <si>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</si>
  <si>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</si>
  <si>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</si>
  <si>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</si>
  <si>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</si>
  <si>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</si>
  <si>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</si>
  <si>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</si>
  <si>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</si>
  <si>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</si>
  <si>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</si>
  <si>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</si>
  <si>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</si>
  <si>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</si>
  <si>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</si>
  <si>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</si>
  <si>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</si>
  <si>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</si>
  <si>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</si>
  <si>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</si>
  <si>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</si>
  <si>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</si>
  <si>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</si>
  <si>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</si>
  <si>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</si>
  <si>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</si>
  <si>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</si>
  <si>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</si>
  <si>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</si>
  <si>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</si>
  <si>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</si>
  <si>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</si>
  <si>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</si>
  <si>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</si>
  <si>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</si>
  <si>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</si>
  <si>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</si>
  <si>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</si>
  <si>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</si>
  <si>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</si>
  <si>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</si>
  <si>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</si>
  <si>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</si>
  <si>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</si>
  <si>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</si>
  <si>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</si>
  <si>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</si>
  <si>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</si>
  <si>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</si>
  <si>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</si>
  <si>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</si>
  <si>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</si>
  <si>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</si>
  <si>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</si>
  <si>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</si>
  <si>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</si>
  <si>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</si>
  <si>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</si>
  <si>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</si>
  <si>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</si>
  <si>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</si>
  <si>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</si>
  <si>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</si>
  <si>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</si>
  <si>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</si>
  <si>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</si>
  <si>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</si>
  <si>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</si>
  <si>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</si>
  <si>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</si>
  <si>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</si>
  <si>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</si>
  <si>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</si>
  <si>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</si>
  <si>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</si>
  <si>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</si>
  <si>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</si>
  <si>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</si>
  <si>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</si>
  <si>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</si>
  <si>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</si>
  <si>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</si>
  <si>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</si>
  <si>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</si>
  <si>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</si>
  <si>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</si>
  <si>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</si>
  <si>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</si>
  <si>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</si>
  <si>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</si>
  <si>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</si>
  <si>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</si>
  <si>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</si>
  <si>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</si>
  <si>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</si>
  <si>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</si>
  <si>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</si>
  <si>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</si>
  <si>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</si>
  <si>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</si>
  <si>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</si>
  <si>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</si>
  <si>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</si>
  <si>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</si>
  <si>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</si>
  <si>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</si>
  <si>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</si>
  <si>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</si>
  <si>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</si>
  <si>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</si>
  <si>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</si>
  <si>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</si>
  <si>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</si>
  <si>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</si>
  <si>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</si>
  <si>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</si>
  <si>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</si>
  <si>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</si>
  <si>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</si>
  <si>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</si>
  <si>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</si>
  <si>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</si>
  <si>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</si>
  <si>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</si>
  <si>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</si>
  <si>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</si>
  <si>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</si>
  <si>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</si>
  <si>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</si>
  <si>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</si>
  <si>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</si>
  <si>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</si>
  <si>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</si>
  <si>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</si>
  <si>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</si>
  <si>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</si>
  <si>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</si>
  <si>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</si>
  <si>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</si>
  <si>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</si>
  <si>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</si>
  <si>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</si>
  <si>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</si>
  <si>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</si>
  <si>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</si>
  <si>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</si>
  <si>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</si>
  <si>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</si>
  <si>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</si>
  <si>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</si>
  <si>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</si>
  <si>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</si>
  <si>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</si>
  <si>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</si>
  <si>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</si>
  <si>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</si>
  <si>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</si>
  <si>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</si>
  <si>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</si>
  <si>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</si>
  <si>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</si>
  <si>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</si>
  <si>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</si>
  <si>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</si>
  <si>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</si>
  <si>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</si>
  <si>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</si>
  <si>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</si>
  <si>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</si>
  <si>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</si>
  <si>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</si>
  <si>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</si>
  <si>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</si>
  <si>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</si>
  <si>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</si>
  <si>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</si>
  <si>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</si>
  <si>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</si>
  <si>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</si>
  <si>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</si>
  <si>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</si>
  <si>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</si>
  <si>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</si>
  <si>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</si>
  <si>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</si>
  <si>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</si>
  <si>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</si>
  <si>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</si>
  <si>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</si>
  <si>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</si>
  <si>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</si>
  <si>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</si>
  <si>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</si>
  <si>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</si>
  <si>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</si>
  <si>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</si>
  <si>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</si>
  <si>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</si>
  <si>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</si>
  <si>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</si>
  <si>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</si>
  <si>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</si>
  <si>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</si>
  <si>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</si>
  <si>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</si>
  <si>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</si>
  <si>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</si>
  <si>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</si>
  <si>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</si>
  <si>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</si>
  <si>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</si>
  <si>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</si>
  <si>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</si>
  <si>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</si>
  <si>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</si>
  <si>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</si>
  <si>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</si>
  <si>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</si>
  <si>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</si>
  <si>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</si>
  <si>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</si>
  <si>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</si>
  <si>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</si>
  <si>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</si>
  <si>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</si>
  <si>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</si>
  <si>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</si>
  <si>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</si>
  <si>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</si>
  <si>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</si>
  <si>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</si>
  <si>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</si>
  <si>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</si>
  <si>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</si>
  <si>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</si>
  <si>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</si>
  <si>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</si>
  <si>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</si>
  <si>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</si>
  <si>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</si>
  <si>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</si>
  <si>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</si>
  <si>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</si>
  <si>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</si>
  <si>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</si>
  <si>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</si>
  <si>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</si>
  <si>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</si>
  <si>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</si>
  <si>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</si>
  <si>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</si>
  <si>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</si>
  <si>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</si>
  <si>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</si>
  <si>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</si>
  <si>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</si>
  <si>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</si>
  <si>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</si>
  <si>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</si>
  <si>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</si>
  <si>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</si>
  <si>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</si>
  <si>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</si>
  <si>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</si>
  <si>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</si>
  <si>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</si>
  <si>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</si>
  <si>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</si>
  <si>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</si>
  <si>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</si>
  <si>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</si>
  <si>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</si>
  <si>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</si>
  <si>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</si>
  <si>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</si>
  <si>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</si>
  <si>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</si>
  <si>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</si>
  <si>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</si>
  <si>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</si>
  <si>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</si>
  <si>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</si>
  <si>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</si>
  <si>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</si>
  <si>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</si>
  <si>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</si>
  <si>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</si>
  <si>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</si>
  <si>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</si>
  <si>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</si>
  <si>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</si>
  <si>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</si>
  <si>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</si>
  <si>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</si>
  <si>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</si>
  <si>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</si>
  <si>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</si>
  <si>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</si>
  <si>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</si>
  <si>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</si>
  <si>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</si>
  <si>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</si>
  <si>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</si>
  <si>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</si>
  <si>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</si>
  <si>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</si>
  <si>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</si>
  <si>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</si>
  <si>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</si>
  <si>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</si>
  <si>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</si>
  <si>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</si>
  <si>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</si>
  <si>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</si>
  <si>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</si>
  <si>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</si>
  <si>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</si>
  <si>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</si>
  <si>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</si>
  <si>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</si>
  <si>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</si>
  <si>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</si>
  <si>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</si>
  <si>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</si>
  <si>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</si>
  <si>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</si>
  <si>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</si>
  <si>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</si>
  <si>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</si>
  <si>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</si>
  <si>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</si>
  <si>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</si>
  <si>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</si>
  <si>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</si>
  <si>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</si>
  <si>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</si>
  <si>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</si>
  <si>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</si>
  <si>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</si>
  <si>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</si>
  <si>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</si>
  <si>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</si>
  <si>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</si>
  <si>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</si>
  <si>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</si>
  <si>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</si>
  <si>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</si>
  <si>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</si>
  <si>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</si>
  <si>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</si>
  <si>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</si>
  <si>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</si>
  <si>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</si>
  <si>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</si>
  <si>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</si>
  <si>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</si>
  <si>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</si>
  <si>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</si>
  <si>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</si>
  <si>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</si>
  <si>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</si>
  <si>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</si>
  <si>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</si>
  <si>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</si>
  <si>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</si>
  <si>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</si>
  <si>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</si>
  <si>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</si>
  <si>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</si>
  <si>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</si>
  <si>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</si>
  <si>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</si>
  <si>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</si>
  <si>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</si>
  <si>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</si>
  <si>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</si>
  <si>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</si>
  <si>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</si>
  <si>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</si>
  <si>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</si>
  <si>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</si>
  <si>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</si>
  <si>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</si>
  <si>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</si>
  <si>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</si>
  <si>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</si>
  <si>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</si>
  <si>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</si>
  <si>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</si>
  <si>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</si>
  <si>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</si>
  <si>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</si>
  <si>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</si>
  <si>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</si>
  <si>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</si>
  <si>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</si>
  <si>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</si>
  <si>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</si>
  <si>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</si>
  <si>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</si>
  <si>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</si>
  <si>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</si>
  <si>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</si>
  <si>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</si>
  <si>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</si>
  <si>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</si>
  <si>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</si>
  <si>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</si>
  <si>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</si>
  <si>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</si>
  <si>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</si>
  <si>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</si>
  <si>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</si>
  <si>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</si>
  <si>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</si>
  <si>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</si>
  <si>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</si>
  <si>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</si>
  <si>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</si>
  <si>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</si>
  <si>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</si>
  <si>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</si>
  <si>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</si>
  <si>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</si>
  <si>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</si>
  <si>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</si>
  <si>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</si>
  <si>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</si>
  <si>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</si>
  <si>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</si>
  <si>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</si>
  <si>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</si>
  <si>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</si>
  <si>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</si>
  <si>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</si>
  <si>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</si>
  <si>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</si>
  <si>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</si>
  <si>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</si>
  <si>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</si>
  <si>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</si>
  <si>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</si>
  <si>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</si>
  <si>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</si>
  <si>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</si>
  <si>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</si>
  <si>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</si>
  <si>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</si>
  <si>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</si>
  <si>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</si>
  <si>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</si>
  <si>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</si>
  <si>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</si>
  <si>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</si>
  <si>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</si>
  <si>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</si>
  <si>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</si>
  <si>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</si>
  <si>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</si>
  <si>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</si>
  <si>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</si>
  <si>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</si>
  <si>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</si>
  <si>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</si>
  <si>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</si>
  <si>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</si>
  <si>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</si>
  <si>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</si>
  <si>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</si>
  <si>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</si>
  <si>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</si>
  <si>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</si>
  <si>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</si>
  <si>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</si>
  <si>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</si>
  <si>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</si>
  <si>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</si>
  <si>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</si>
  <si>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</si>
  <si>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</si>
  <si>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</si>
  <si>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</si>
  <si>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</si>
  <si>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</si>
  <si>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</si>
  <si>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</si>
  <si>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</si>
  <si>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</si>
  <si>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</si>
  <si>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</si>
  <si>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</si>
  <si>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</si>
  <si>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</si>
  <si>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</si>
  <si>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</si>
  <si>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</si>
  <si>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</si>
  <si>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</si>
  <si>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</si>
  <si>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</si>
  <si>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</si>
  <si>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</si>
  <si>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</si>
  <si>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</si>
  <si>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</si>
  <si>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</si>
  <si>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</si>
  <si>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</si>
  <si>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</si>
  <si>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</si>
  <si>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</si>
  <si>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</si>
  <si>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</si>
  <si>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</si>
  <si>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</si>
  <si>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</si>
  <si>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</si>
  <si>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</si>
  <si>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</si>
  <si>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</si>
  <si>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</si>
  <si>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</si>
  <si>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</si>
  <si>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</si>
  <si>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</si>
  <si>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</si>
  <si>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</si>
  <si>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</si>
  <si>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</si>
  <si>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</si>
  <si>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</si>
  <si>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</si>
  <si>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</si>
  <si>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</si>
  <si>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</si>
  <si>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</si>
  <si>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</si>
  <si>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</si>
  <si>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</si>
  <si>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</si>
  <si>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</si>
  <si>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</si>
  <si>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</si>
  <si>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</si>
  <si>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</si>
  <si>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</si>
  <si>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</si>
  <si>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</si>
  <si>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</si>
  <si>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</si>
  <si>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</si>
  <si>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</si>
  <si>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</si>
  <si>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</si>
  <si>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</si>
  <si>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</si>
  <si>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</si>
  <si>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</si>
  <si>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</si>
  <si>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</si>
  <si>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</si>
  <si>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</si>
  <si>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</si>
  <si>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</si>
  <si>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</si>
  <si>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</si>
  <si>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</si>
  <si>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</si>
  <si>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</si>
  <si>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</si>
  <si>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</si>
  <si>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</si>
  <si>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</si>
  <si>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</si>
  <si>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</si>
  <si>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</si>
  <si>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</si>
  <si>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</si>
  <si>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</si>
  <si>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</si>
  <si>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</si>
  <si>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</si>
  <si>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</si>
  <si>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</si>
  <si>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</si>
  <si>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</si>
  <si>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</si>
  <si>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</si>
  <si>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</si>
  <si>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</si>
  <si>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</si>
  <si>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</si>
  <si>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</si>
  <si>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</si>
  <si>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</si>
  <si>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</si>
  <si>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</si>
  <si>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</si>
  <si>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</si>
  <si>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</si>
  <si>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</si>
  <si>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</si>
  <si>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</si>
  <si>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</si>
  <si>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</si>
  <si>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</si>
  <si>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</si>
  <si>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</si>
  <si>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</si>
  <si>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</si>
  <si>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</si>
  <si>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</si>
  <si>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</si>
  <si>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</si>
  <si>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</si>
  <si>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</si>
  <si>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</si>
  <si>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</si>
  <si>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</si>
  <si>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</si>
  <si>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</si>
  <si>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</si>
  <si>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</si>
  <si>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</si>
  <si>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</si>
  <si>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</si>
  <si>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</si>
  <si>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</si>
  <si>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</si>
  <si>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</si>
  <si>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</si>
  <si>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</si>
  <si>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</si>
  <si>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</si>
  <si>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</si>
  <si>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</si>
  <si>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</si>
  <si>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</si>
  <si>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</si>
  <si>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</si>
  <si>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</si>
  <si>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</si>
  <si>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</si>
  <si>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</si>
  <si>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</si>
  <si>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</si>
  <si>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</si>
  <si>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</si>
  <si>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</si>
  <si>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</si>
  <si>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</si>
  <si>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</si>
  <si>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</si>
  <si>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</si>
  <si>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</si>
  <si>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</si>
  <si>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</si>
  <si>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</si>
  <si>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</si>
  <si>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</si>
  <si>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</si>
  <si>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</si>
  <si>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</si>
  <si>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</si>
  <si>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</si>
  <si>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</si>
  <si>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</si>
  <si>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</si>
  <si>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</si>
  <si>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</si>
  <si>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</si>
  <si>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</si>
  <si>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</si>
  <si>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</si>
  <si>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</si>
  <si>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</si>
  <si>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</si>
  <si>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</si>
  <si>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</si>
  <si>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</si>
  <si>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</si>
  <si>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</si>
  <si>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</si>
  <si>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</si>
  <si>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</si>
  <si>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</si>
  <si>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</si>
  <si>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</si>
  <si>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</si>
  <si>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</si>
  <si>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</si>
  <si>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</si>
  <si>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</si>
  <si>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</si>
  <si>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</si>
  <si>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</si>
  <si>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</si>
  <si>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</si>
  <si>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</si>
  <si>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</si>
  <si>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</si>
  <si>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</si>
  <si>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</si>
  <si>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</si>
  <si>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</si>
  <si>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</si>
  <si>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</si>
  <si>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</si>
  <si>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</si>
  <si>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</si>
  <si>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</si>
  <si>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</si>
  <si>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</si>
  <si>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</si>
  <si>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</si>
  <si>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</si>
  <si>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</si>
  <si>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</si>
  <si>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</si>
  <si>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</si>
  <si>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</si>
  <si>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</si>
  <si>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</si>
  <si>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</si>
  <si>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</si>
  <si>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</si>
  <si>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</si>
  <si>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</si>
  <si>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</si>
  <si>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</si>
  <si>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</si>
  <si>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</si>
  <si>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</si>
  <si>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</si>
  <si>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</si>
  <si>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</si>
  <si>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</si>
  <si>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</si>
  <si>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</si>
  <si>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</si>
  <si>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</si>
  <si>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</si>
  <si>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</si>
  <si>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</si>
  <si>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</si>
  <si>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</si>
  <si>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</si>
  <si>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</si>
  <si>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</si>
  <si>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</si>
  <si>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</si>
  <si>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</si>
  <si>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</si>
  <si>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</si>
  <si>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</si>
  <si>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</si>
  <si>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</si>
  <si>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</si>
  <si>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</si>
  <si>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</si>
  <si>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</si>
  <si>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</si>
  <si>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</si>
  <si>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</si>
  <si>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</si>
  <si>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</si>
  <si>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</si>
  <si>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</si>
  <si>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</si>
  <si>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</si>
  <si>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</si>
  <si>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</si>
  <si>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</si>
  <si>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</si>
  <si>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</si>
  <si>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</si>
  <si>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</si>
  <si>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</si>
  <si>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</si>
  <si>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</si>
  <si>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</si>
  <si>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</si>
  <si>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</si>
  <si>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</si>
  <si>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</si>
  <si>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</si>
  <si>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</si>
  <si>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</si>
  <si>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</si>
  <si>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</si>
  <si>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</si>
  <si>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</si>
  <si>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</si>
  <si>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</si>
  <si>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</si>
  <si>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</si>
  <si>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</si>
  <si>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</si>
  <si>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</si>
  <si>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</si>
  <si>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</si>
  <si>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</si>
  <si>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</si>
  <si>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</si>
  <si>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</si>
  <si>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</si>
  <si>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</si>
  <si>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</si>
  <si>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</si>
  <si>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</si>
  <si>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</si>
  <si>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</si>
  <si>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</si>
  <si>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</si>
  <si>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</si>
  <si>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</si>
  <si>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</si>
  <si>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</si>
  <si>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</si>
  <si>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</si>
  <si>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</si>
  <si>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</si>
  <si>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</si>
  <si>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</si>
  <si>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</si>
  <si>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</si>
  <si>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</si>
  <si>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</si>
  <si>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</si>
  <si>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</si>
  <si>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</si>
  <si>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</si>
  <si>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</si>
  <si>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</si>
  <si>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</si>
  <si>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</si>
  <si>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</si>
  <si>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</si>
  <si>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</si>
  <si>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</si>
  <si>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</si>
  <si>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</si>
  <si>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</si>
  <si>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</si>
  <si>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</si>
  <si>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</si>
  <si>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</si>
  <si>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</si>
  <si>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</si>
  <si>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</si>
  <si>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</si>
  <si>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</si>
  <si>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</si>
  <si>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</si>
  <si>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</si>
  <si>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</si>
  <si>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</si>
  <si>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</si>
  <si>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</si>
  <si>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</si>
  <si>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</si>
  <si>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</si>
  <si>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</si>
  <si>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</si>
  <si>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</si>
  <si>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</si>
  <si>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</si>
  <si>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</si>
  <si>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</si>
  <si>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</si>
  <si>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</si>
  <si>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</si>
  <si>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</si>
  <si>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</si>
  <si>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</si>
  <si>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</si>
  <si>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</si>
  <si>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</si>
  <si>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</si>
  <si>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</si>
  <si>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</si>
  <si>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</si>
  <si>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</si>
  <si>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</si>
  <si>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</si>
  <si>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</si>
  <si>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</si>
  <si>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</si>
  <si>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</si>
  <si>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</si>
  <si>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</si>
  <si>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</si>
  <si>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</si>
  <si>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</si>
  <si>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</si>
  <si>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</si>
  <si>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</si>
  <si>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</si>
  <si>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</si>
  <si>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</si>
  <si>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</si>
  <si>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</si>
  <si>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</si>
  <si>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</si>
  <si>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</si>
  <si>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</si>
  <si>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</si>
  <si>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</si>
  <si>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</si>
  <si>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</si>
  <si>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</si>
  <si>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</si>
  <si>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</si>
  <si>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</si>
  <si>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</si>
  <si>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</si>
  <si>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</si>
  <si>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</si>
  <si>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</si>
  <si>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</si>
  <si>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</si>
  <si>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</si>
  <si>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</si>
  <si>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</si>
  <si>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</si>
  <si>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</si>
  <si>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</si>
  <si>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</si>
  <si>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</si>
  <si>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</si>
  <si>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</si>
  <si>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</si>
  <si>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</si>
  <si>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</si>
  <si>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</si>
  <si>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</si>
  <si>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</si>
  <si>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</si>
  <si>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</si>
  <si>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</si>
  <si>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</si>
  <si>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</si>
  <si>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</si>
  <si>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</si>
  <si>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</si>
  <si>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</si>
  <si>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</si>
  <si>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</si>
  <si>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</si>
  <si>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</si>
  <si>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</si>
  <si>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</si>
  <si>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</si>
  <si>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</si>
  <si>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</si>
  <si>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</si>
  <si>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</si>
  <si>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</si>
  <si>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</si>
  <si>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</si>
  <si>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</si>
  <si>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</si>
  <si>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</si>
  <si>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</si>
  <si>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</si>
  <si>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</si>
  <si>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</si>
  <si>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</si>
  <si>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</si>
  <si>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</si>
  <si>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</si>
  <si>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</si>
  <si>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</si>
  <si>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</si>
  <si>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</si>
  <si>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</si>
  <si>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</si>
  <si>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</si>
  <si>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</si>
  <si>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</si>
  <si>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</si>
  <si>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</si>
  <si>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</si>
  <si>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</si>
  <si>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</si>
  <si>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</si>
  <si>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</si>
  <si>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</si>
  <si>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</si>
  <si>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</si>
  <si>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</si>
  <si>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</si>
  <si>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</si>
  <si>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</si>
  <si>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</si>
  <si>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</si>
  <si>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</si>
  <si>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</si>
  <si>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</si>
  <si>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</si>
  <si>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</si>
  <si>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</si>
  <si>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</si>
  <si>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</si>
  <si>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</si>
  <si>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</si>
  <si>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</si>
  <si>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</si>
  <si>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</si>
  <si>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</si>
  <si>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</si>
  <si>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</si>
  <si>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</si>
  <si>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</si>
  <si>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</si>
  <si>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</si>
  <si>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</si>
  <si>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</si>
  <si>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</si>
  <si>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</si>
  <si>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</si>
  <si>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</si>
  <si>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</si>
  <si>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</si>
  <si>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</si>
  <si>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</si>
  <si>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</si>
  <si>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</si>
  <si>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</si>
  <si>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</si>
  <si>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</si>
  <si>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</si>
  <si>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</si>
  <si>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</si>
  <si>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</si>
  <si>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</si>
  <si>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</si>
  <si>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</si>
  <si>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</si>
  <si>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</si>
  <si>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</si>
  <si>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</si>
  <si>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</si>
  <si>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</si>
  <si>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</si>
  <si>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</si>
  <si>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</si>
  <si>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</si>
  <si>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</si>
  <si>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</si>
  <si>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</si>
  <si>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</si>
  <si>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</si>
  <si>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</si>
  <si>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</si>
  <si>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</si>
  <si>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</si>
  <si>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</si>
  <si>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</si>
  <si>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</si>
  <si>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</si>
  <si>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</si>
  <si>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</si>
  <si>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</si>
  <si>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</si>
  <si>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</si>
  <si>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</si>
  <si>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</si>
  <si>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</si>
  <si>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</si>
  <si>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</si>
  <si>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</si>
  <si>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</si>
  <si>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</si>
  <si>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</si>
  <si>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</si>
  <si>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</si>
  <si>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</si>
  <si>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</si>
  <si>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</si>
  <si>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</si>
  <si>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</si>
  <si>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</si>
  <si>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</si>
  <si>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</si>
  <si>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</si>
  <si>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</si>
  <si>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</si>
  <si>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</si>
  <si>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</si>
  <si>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</si>
  <si>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</si>
  <si>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</si>
  <si>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</si>
  <si>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</si>
  <si>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</si>
  <si>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</si>
  <si>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</si>
  <si>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</si>
  <si>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</si>
  <si>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</si>
  <si>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</si>
  <si>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</si>
  <si>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</si>
  <si>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</si>
  <si>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</si>
  <si>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</si>
  <si>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</si>
  <si>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</si>
  <si>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</si>
  <si>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</si>
  <si>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</si>
  <si>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</si>
  <si>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</si>
  <si>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</si>
  <si>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</si>
  <si>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</si>
  <si>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</si>
  <si>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</si>
  <si>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</si>
  <si>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</si>
  <si>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</si>
  <si>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</si>
  <si>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</si>
  <si>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</si>
  <si>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</si>
  <si>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</si>
  <si>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</si>
  <si>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</si>
  <si>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</si>
  <si>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</si>
  <si>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</si>
  <si>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</si>
  <si>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</si>
  <si>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</si>
  <si>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</si>
  <si>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</si>
  <si>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</si>
  <si>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</si>
  <si>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</si>
  <si>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</si>
  <si>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</si>
  <si>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</si>
  <si>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</si>
  <si>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</si>
  <si>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</si>
  <si>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</si>
  <si>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</si>
  <si>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</si>
  <si>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</si>
  <si>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</si>
  <si>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</si>
  <si>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</si>
  <si>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</si>
  <si>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</si>
  <si>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</si>
  <si>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</si>
  <si>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</si>
  <si>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</si>
  <si>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</si>
  <si>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</si>
  <si>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</si>
  <si>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</si>
  <si>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</si>
  <si>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</si>
  <si>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</si>
  <si>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</si>
  <si>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</si>
  <si>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</si>
  <si>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</si>
  <si>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</si>
  <si>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</si>
  <si>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</si>
  <si>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</si>
  <si>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</si>
  <si>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</si>
  <si>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</si>
  <si>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</si>
  <si>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</si>
  <si>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</si>
  <si>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</si>
  <si>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</si>
  <si>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</si>
  <si>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</si>
  <si>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</si>
  <si>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</si>
  <si>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</si>
  <si>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</si>
  <si>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</si>
  <si>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</si>
  <si>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</si>
  <si>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</si>
  <si>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</si>
  <si>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</si>
  <si>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</si>
  <si>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</si>
  <si>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</si>
  <si>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</si>
  <si>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</si>
  <si>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</si>
  <si>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</si>
  <si>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</si>
  <si>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</si>
  <si>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</si>
  <si>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</si>
  <si>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</si>
  <si>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</si>
  <si>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</si>
  <si>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</si>
  <si>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</si>
  <si>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</si>
  <si>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</si>
  <si>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</si>
  <si>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</si>
  <si>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</si>
  <si>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</si>
  <si>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</si>
  <si>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</si>
  <si>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</si>
  <si>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</si>
  <si>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</si>
  <si>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</si>
  <si>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</si>
  <si>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</si>
  <si>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</si>
  <si>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</si>
  <si>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</si>
  <si>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</si>
  <si>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</si>
  <si>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</si>
  <si>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</si>
  <si>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</si>
  <si>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</si>
  <si>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</si>
  <si>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</si>
  <si>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</si>
  <si>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</si>
  <si>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</si>
  <si>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</si>
  <si>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</si>
  <si>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</si>
  <si>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</si>
  <si>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</si>
  <si>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</si>
  <si>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</si>
  <si>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</si>
  <si>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</si>
  <si>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</si>
  <si>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</si>
  <si>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</si>
  <si>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</si>
  <si>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</si>
  <si>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</si>
  <si>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</si>
  <si>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</si>
  <si>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</si>
  <si>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</si>
  <si>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</si>
  <si>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</si>
  <si>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</si>
  <si>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</si>
  <si>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</si>
  <si>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</si>
  <si>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</si>
  <si>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</si>
  <si>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</si>
  <si>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</si>
  <si>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</si>
  <si>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</si>
  <si>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</si>
  <si>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</si>
  <si>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</si>
  <si>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</si>
  <si>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</si>
  <si>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</si>
  <si>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</si>
  <si>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</si>
  <si>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</si>
  <si>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</si>
  <si>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</si>
  <si>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</si>
  <si>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</si>
  <si>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</si>
  <si>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</si>
  <si>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</si>
  <si>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</si>
  <si>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</si>
  <si>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</si>
  <si>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</si>
  <si>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</si>
  <si>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</si>
  <si>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</si>
  <si>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</si>
  <si>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</si>
  <si>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</si>
  <si>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</si>
  <si>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</si>
  <si>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</si>
  <si>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</si>
  <si>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</si>
  <si>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</si>
  <si>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</si>
  <si>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</si>
  <si>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</si>
  <si>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</si>
  <si>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</si>
  <si>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</si>
  <si>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</si>
  <si>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</si>
  <si>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</si>
  <si>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</si>
  <si>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</si>
  <si>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</si>
  <si>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</si>
  <si>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</si>
  <si>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</si>
  <si>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</si>
  <si>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</si>
  <si>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</si>
  <si>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</si>
  <si>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</si>
  <si>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</si>
  <si>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</si>
  <si>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</si>
  <si>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</si>
  <si>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</si>
  <si>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</si>
  <si>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</si>
  <si>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</si>
  <si>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</si>
  <si>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</si>
  <si>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</si>
  <si>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</si>
  <si>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</si>
  <si>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</si>
  <si>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</si>
  <si>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</si>
  <si>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</si>
  <si>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</si>
  <si>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</si>
  <si>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</si>
  <si>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</si>
  <si>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</si>
  <si>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</si>
  <si>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</si>
  <si>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</si>
  <si>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</si>
  <si>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</si>
  <si>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</si>
  <si>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</si>
  <si>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</si>
  <si>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</si>
  <si>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</si>
  <si>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</si>
  <si>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</si>
  <si>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</si>
  <si>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</si>
  <si>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</si>
  <si>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</si>
  <si>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</si>
  <si>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</si>
  <si>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</si>
  <si>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</si>
  <si>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</si>
  <si>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</si>
  <si>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</si>
  <si>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</si>
  <si>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</si>
  <si>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</si>
  <si>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</si>
  <si>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</si>
  <si>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</si>
  <si>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</si>
  <si>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</si>
  <si>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</si>
  <si>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</si>
  <si>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</si>
  <si>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</si>
  <si>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</si>
  <si>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</si>
  <si>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</si>
  <si>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</si>
  <si>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</si>
  <si>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</si>
  <si>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</si>
  <si>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</si>
  <si>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</si>
  <si>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</si>
  <si>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</si>
  <si>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</si>
  <si>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</si>
  <si>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</si>
  <si>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</si>
  <si>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</si>
  <si>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</si>
  <si>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</si>
  <si>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</si>
  <si>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</si>
  <si>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</si>
  <si>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</si>
  <si>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</si>
  <si>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</si>
  <si>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</si>
  <si>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</si>
  <si>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</si>
  <si>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</si>
  <si>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</si>
  <si>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</si>
  <si>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</si>
  <si>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</si>
  <si>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</si>
  <si>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</si>
  <si>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</si>
  <si>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</si>
  <si>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</si>
  <si>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</si>
  <si>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</si>
  <si>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</si>
  <si>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</si>
  <si>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</si>
  <si>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</si>
  <si>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</si>
  <si>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</si>
  <si>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</si>
  <si>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</si>
  <si>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</si>
  <si>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</si>
  <si>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</si>
  <si>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</si>
  <si>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</si>
  <si>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</si>
  <si>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</si>
  <si>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</si>
  <si>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</si>
  <si>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</si>
  <si>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</si>
  <si>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</si>
  <si>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</si>
  <si>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</si>
  <si>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</si>
  <si>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</si>
  <si>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</si>
  <si>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</si>
  <si>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</si>
  <si>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</si>
  <si>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</si>
  <si>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</si>
  <si>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</si>
  <si>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</si>
  <si>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</si>
  <si>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</si>
  <si>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</si>
  <si>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</si>
  <si>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</si>
  <si>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</si>
  <si>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</si>
  <si>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</si>
  <si>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</si>
  <si>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</si>
  <si>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</si>
  <si>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</si>
  <si>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</si>
  <si>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</si>
  <si>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</si>
  <si>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</si>
  <si>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</si>
  <si>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</si>
  <si>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</si>
  <si>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</si>
  <si>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</si>
  <si>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</si>
  <si>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</si>
  <si>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</si>
  <si>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</si>
  <si>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</si>
  <si>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</si>
  <si>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</si>
  <si>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</si>
  <si>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</si>
  <si>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</si>
  <si>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</si>
  <si>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</si>
  <si>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</si>
  <si>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</si>
  <si>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</si>
  <si>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</si>
  <si>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</si>
  <si>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</si>
  <si>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</si>
  <si>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</si>
  <si>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</si>
  <si>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</si>
  <si>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</si>
  <si>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</si>
  <si>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</si>
  <si>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</si>
  <si>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</si>
  <si>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</si>
  <si>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</si>
  <si>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</si>
  <si>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</si>
  <si>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</si>
  <si>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</si>
  <si>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</si>
  <si>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</si>
  <si>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</si>
  <si>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</si>
  <si>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</si>
  <si>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</si>
  <si>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</si>
  <si>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</si>
  <si>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</si>
  <si>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</si>
  <si>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</si>
  <si>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</si>
  <si>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</si>
  <si>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</si>
  <si>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</si>
  <si>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</si>
  <si>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</si>
  <si>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</si>
  <si>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</si>
  <si>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</si>
  <si>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</si>
  <si>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</si>
  <si>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</si>
  <si>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</si>
  <si>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</si>
  <si>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</si>
  <si>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</si>
  <si>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</si>
  <si>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</si>
  <si>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</si>
  <si>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</si>
  <si>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</si>
  <si>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</si>
  <si>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</si>
  <si>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</si>
  <si>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</si>
  <si>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</si>
  <si>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</si>
  <si>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</si>
  <si>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</si>
  <si>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</si>
  <si>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</si>
  <si>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</si>
  <si>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</si>
  <si>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</si>
  <si>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</si>
  <si>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</si>
  <si>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</si>
  <si>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</si>
  <si>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</si>
  <si>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</si>
  <si>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</si>
  <si>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</si>
  <si>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</si>
  <si>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</si>
  <si>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</si>
  <si>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</si>
  <si>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</si>
  <si>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</si>
  <si>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</si>
  <si>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</si>
  <si>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</si>
  <si>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</si>
  <si>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</si>
  <si>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</si>
  <si>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</si>
  <si>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</si>
  <si>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</si>
  <si>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</si>
  <si>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</si>
  <si>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</si>
  <si>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</si>
  <si>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</si>
  <si>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</si>
  <si>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</si>
  <si>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</si>
  <si>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</si>
  <si>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</si>
  <si>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</si>
  <si>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</si>
  <si>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</si>
  <si>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</si>
  <si>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</si>
  <si>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</si>
  <si>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</si>
  <si>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</si>
  <si>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</si>
  <si>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</si>
  <si>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</si>
  <si>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</si>
  <si>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</si>
  <si>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</si>
  <si>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</si>
  <si>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</si>
  <si>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</si>
  <si>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</si>
  <si>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</si>
  <si>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</si>
  <si>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</si>
  <si>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</si>
  <si>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</si>
  <si>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</si>
  <si>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</si>
  <si>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</si>
  <si>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</si>
  <si>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</si>
  <si>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</si>
  <si>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</si>
  <si>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</si>
  <si>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</si>
  <si>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</si>
  <si>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</si>
  <si>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</si>
  <si>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</si>
  <si>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</si>
  <si>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</si>
  <si>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</si>
  <si>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</si>
  <si>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</si>
  <si>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</si>
  <si>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</si>
  <si>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</si>
  <si>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</si>
  <si>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</si>
  <si>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</si>
  <si>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</si>
  <si>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</si>
  <si>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</si>
  <si>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</si>
  <si>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</si>
  <si>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</si>
  <si>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</si>
  <si>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</si>
  <si>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</si>
  <si>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</si>
  <si>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</si>
  <si>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</si>
  <si>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</si>
  <si>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</si>
  <si>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</si>
  <si>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</si>
  <si>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</si>
  <si>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</si>
  <si>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</si>
  <si>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</si>
  <si>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</si>
  <si>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</si>
  <si>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</si>
  <si>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</si>
  <si>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</si>
  <si>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</si>
  <si>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</si>
  <si>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</si>
  <si>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</si>
  <si>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</si>
  <si>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</si>
  <si>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</si>
  <si>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</si>
  <si>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</si>
  <si>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</si>
  <si>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</si>
  <si>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</si>
  <si>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</si>
  <si>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</si>
  <si>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</si>
  <si>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</si>
  <si>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</si>
  <si>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</si>
  <si>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</si>
  <si>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</si>
  <si>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</si>
  <si>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</si>
  <si>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</si>
  <si>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</si>
  <si>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</si>
  <si>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</si>
  <si>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</si>
  <si>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</si>
  <si>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</si>
  <si>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</si>
  <si>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</si>
  <si>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</si>
  <si>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</si>
  <si>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</si>
  <si>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</si>
  <si>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</si>
  <si>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</si>
  <si>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</si>
  <si>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</si>
  <si>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</si>
  <si>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</si>
  <si>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</si>
  <si>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</si>
  <si>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</si>
  <si>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</si>
  <si>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</si>
  <si>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</si>
  <si>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</si>
  <si>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</si>
  <si>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</si>
  <si>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</si>
  <si>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</si>
  <si>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</si>
  <si>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</si>
  <si>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</si>
  <si>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</si>
  <si>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</si>
  <si>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</si>
  <si>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</si>
  <si>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</si>
  <si>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</si>
  <si>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</si>
  <si>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</si>
  <si>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</si>
  <si>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</si>
  <si>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</si>
  <si>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</si>
  <si>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</si>
  <si>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</si>
  <si>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</si>
  <si>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</si>
  <si>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</si>
  <si>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</si>
  <si>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</si>
  <si>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</si>
  <si>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</si>
  <si>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</si>
  <si>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</si>
  <si>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</si>
  <si>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</si>
  <si>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</si>
  <si>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</si>
  <si>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</si>
  <si>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</si>
  <si>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</si>
  <si>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</si>
  <si>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</si>
  <si>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</si>
  <si>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</si>
  <si>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</si>
  <si>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</si>
  <si>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</si>
  <si>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</si>
  <si>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</si>
  <si>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</si>
  <si>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</si>
  <si>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</si>
  <si>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</si>
  <si>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</si>
  <si>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</si>
  <si>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</si>
  <si>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</si>
  <si>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</si>
  <si>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</si>
  <si>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</si>
  <si>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</si>
  <si>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</si>
  <si>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</si>
  <si>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</si>
  <si>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</si>
  <si>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</si>
  <si>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</si>
  <si>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</si>
  <si>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</si>
  <si>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</si>
  <si>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</si>
  <si>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</si>
  <si>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</si>
  <si>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</si>
  <si>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</si>
  <si>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</si>
  <si>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</si>
  <si>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</si>
  <si>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</si>
  <si>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</si>
  <si>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</si>
  <si>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</si>
  <si>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</si>
  <si>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</si>
  <si>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</si>
  <si>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</si>
  <si>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</si>
  <si>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</si>
  <si>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</si>
  <si>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</si>
  <si>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</si>
  <si>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</si>
  <si>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</si>
  <si>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</si>
  <si>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</si>
  <si>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</si>
  <si>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</si>
  <si>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</si>
  <si>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</si>
  <si>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</si>
  <si>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</si>
  <si>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</si>
  <si>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</si>
  <si>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</si>
  <si>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</si>
  <si>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</si>
  <si>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</si>
  <si>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</si>
  <si>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</si>
  <si>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</si>
  <si>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</si>
  <si>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</si>
  <si>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</si>
  <si>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</si>
  <si>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</si>
  <si>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</si>
  <si>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</si>
  <si>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</si>
  <si>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</si>
  <si>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</si>
  <si>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</si>
  <si>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</si>
  <si>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</si>
  <si>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</si>
  <si>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</si>
  <si>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</si>
  <si>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</si>
  <si>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</si>
  <si>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</si>
  <si>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</si>
  <si>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</si>
  <si>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</si>
  <si>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</si>
  <si>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</si>
  <si>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</si>
  <si>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</si>
  <si>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</si>
  <si>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</si>
  <si>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</si>
  <si>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</si>
  <si>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</si>
  <si>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</si>
  <si>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</si>
  <si>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</si>
  <si>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</si>
  <si>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</si>
  <si>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</si>
  <si>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</si>
  <si>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</si>
  <si>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</si>
  <si>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</si>
  <si>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</si>
  <si>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</si>
  <si>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</si>
  <si>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</si>
  <si>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</si>
  <si>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</si>
  <si>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</si>
  <si>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</si>
  <si>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</si>
  <si>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</si>
  <si>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</si>
  <si>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</si>
  <si>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</si>
  <si>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</si>
  <si>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</si>
  <si>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</si>
  <si>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</si>
  <si>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</si>
  <si>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</si>
  <si>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</si>
  <si>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</si>
  <si>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</si>
  <si>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</si>
  <si>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</si>
  <si>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</si>
  <si>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</si>
  <si>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</si>
  <si>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</si>
  <si>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</si>
  <si>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</si>
  <si>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</si>
  <si>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</si>
  <si>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</si>
  <si>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</si>
  <si>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</si>
  <si>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</si>
  <si>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</si>
  <si>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</si>
  <si>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</si>
  <si>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</si>
  <si>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</si>
  <si>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</si>
  <si>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</si>
  <si>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</si>
  <si>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</si>
  <si>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</si>
  <si>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</si>
  <si>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</si>
  <si>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</si>
  <si>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</si>
  <si>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</si>
  <si>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</si>
  <si>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</si>
  <si>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</si>
  <si>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</si>
  <si>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</si>
  <si>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</si>
  <si>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</si>
  <si>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</si>
  <si>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</si>
  <si>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</si>
  <si>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</si>
  <si>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</si>
  <si>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</si>
  <si>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</si>
  <si>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</si>
  <si>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</si>
  <si>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</si>
  <si>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</si>
  <si>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</si>
  <si>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</si>
  <si>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</si>
  <si>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</si>
  <si>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</si>
  <si>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</si>
  <si>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</si>
  <si>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</si>
  <si>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</si>
  <si>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</si>
  <si>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</si>
  <si>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</si>
  <si>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</si>
  <si>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</si>
  <si>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</si>
  <si>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</si>
  <si>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</si>
  <si>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</si>
  <si>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</si>
  <si>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</si>
  <si>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</si>
  <si>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</si>
  <si>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</si>
  <si>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</si>
  <si>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</si>
  <si>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</si>
  <si>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</si>
  <si>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</si>
  <si>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</si>
  <si>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</si>
  <si>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</si>
  <si>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</si>
  <si>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</si>
  <si>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</si>
  <si>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</si>
  <si>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</si>
  <si>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</si>
  <si>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</si>
  <si>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</si>
  <si>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</si>
  <si>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</si>
  <si>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</si>
  <si>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</si>
  <si>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</si>
  <si>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</si>
  <si>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</si>
  <si>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</si>
  <si>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</si>
  <si>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</si>
  <si>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</si>
  <si>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</si>
  <si>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</si>
  <si>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</si>
  <si>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</si>
  <si>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</si>
  <si>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</si>
  <si>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</si>
  <si>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</si>
  <si>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</si>
  <si>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</si>
  <si>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</si>
  <si>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</si>
  <si>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</si>
  <si>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</si>
  <si>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</si>
  <si>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</si>
  <si>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</si>
  <si>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</si>
  <si>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</si>
  <si>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</si>
  <si>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</si>
  <si>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</si>
  <si>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</si>
  <si>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</si>
  <si>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</si>
  <si>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</si>
  <si>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</si>
  <si>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</si>
  <si>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</si>
  <si>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</si>
  <si>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</si>
  <si>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</si>
  <si>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</si>
  <si>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</si>
  <si>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</si>
  <si>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</si>
  <si>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</si>
  <si>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</si>
  <si>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</si>
  <si>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</si>
  <si>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</si>
  <si>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</si>
  <si>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</si>
  <si>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</si>
  <si>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</si>
  <si>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</si>
  <si>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</si>
  <si>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</si>
  <si>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</si>
  <si>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</si>
  <si>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</si>
  <si>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</si>
  <si>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</si>
  <si>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</si>
  <si>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</si>
  <si>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</si>
  <si>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</si>
  <si>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</si>
  <si>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</si>
  <si>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</si>
  <si>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</si>
  <si>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</si>
  <si>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</si>
  <si>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</si>
  <si>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</si>
  <si>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</si>
  <si>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</si>
  <si>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</si>
  <si>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</si>
  <si>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</si>
  <si>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</si>
  <si>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</si>
  <si>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</si>
  <si>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</si>
  <si>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</si>
  <si>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</si>
  <si>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</si>
  <si>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</si>
  <si>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</si>
  <si>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</si>
  <si>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</si>
  <si>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</si>
  <si>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</si>
  <si>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</si>
  <si>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</si>
  <si>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</si>
  <si>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</si>
  <si>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</si>
  <si>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</si>
  <si>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</si>
  <si>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</si>
  <si>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</si>
  <si>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</si>
  <si>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</si>
  <si>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</si>
  <si>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</si>
  <si>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</si>
  <si>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</si>
  <si>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</si>
  <si>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</si>
  <si>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</si>
  <si>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</si>
  <si>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</si>
  <si>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</si>
  <si>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</si>
  <si>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</si>
  <si>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</si>
  <si>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</si>
  <si>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</si>
  <si>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</si>
  <si>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</si>
  <si>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</si>
  <si>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</si>
  <si>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</si>
  <si>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</si>
  <si>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</si>
  <si>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</si>
  <si>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</si>
  <si>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</si>
  <si>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</si>
  <si>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</si>
  <si>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</si>
  <si>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</si>
  <si>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</si>
  <si>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</si>
  <si>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</si>
  <si>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</si>
  <si>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</si>
  <si>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</si>
  <si>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</si>
  <si>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</si>
  <si>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</si>
  <si>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</si>
  <si>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</si>
  <si>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</si>
  <si>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</si>
  <si>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</si>
  <si>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</si>
  <si>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</si>
  <si>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</si>
  <si>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</si>
  <si>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</si>
  <si>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</si>
  <si>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</si>
  <si>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</si>
  <si>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</si>
  <si>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</si>
  <si>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</si>
  <si>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</si>
  <si>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</si>
  <si>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</si>
  <si>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</si>
  <si>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</si>
  <si>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</si>
  <si>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</si>
  <si>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</si>
  <si>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</si>
  <si>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</si>
  <si>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</si>
  <si>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</si>
  <si>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</si>
  <si>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</si>
  <si>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</si>
  <si>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</si>
  <si>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</si>
  <si>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</si>
  <si>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</si>
  <si>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</si>
  <si>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</si>
  <si>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</si>
  <si>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</si>
  <si>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</si>
  <si>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</si>
  <si>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</si>
  <si>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</si>
  <si>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</si>
  <si>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</si>
  <si>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</si>
  <si>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</si>
  <si>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</si>
  <si>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</si>
  <si>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</si>
  <si>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</si>
  <si>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</si>
  <si>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</si>
  <si>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</si>
  <si>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</si>
  <si>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</si>
  <si>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</si>
  <si>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</si>
  <si>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</si>
  <si>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</si>
  <si>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</si>
  <si>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</si>
  <si>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</si>
  <si>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</si>
  <si>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</si>
  <si>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</si>
  <si>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</si>
  <si>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</si>
  <si>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</si>
  <si>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</si>
  <si>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</si>
  <si>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</si>
  <si>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</si>
  <si>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</si>
  <si>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</si>
  <si>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</si>
  <si>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</si>
  <si>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</si>
  <si>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</si>
  <si>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</si>
  <si>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</si>
  <si>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</si>
  <si>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</si>
  <si>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</si>
  <si>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</si>
  <si>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</si>
  <si>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</si>
  <si>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</si>
  <si>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</si>
  <si>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</si>
  <si>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</si>
  <si>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</si>
  <si>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</si>
  <si>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</si>
  <si>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</si>
  <si>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</si>
  <si>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</si>
  <si>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</si>
  <si>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</si>
  <si>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</si>
  <si>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</si>
  <si>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</si>
  <si>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</si>
  <si>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</si>
  <si>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</si>
  <si>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</si>
  <si>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</si>
  <si>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</si>
  <si>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</si>
  <si>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</si>
  <si>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</si>
  <si>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</si>
  <si>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</si>
  <si>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</si>
  <si>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</si>
  <si>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</si>
  <si>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</si>
  <si>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</si>
  <si>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</si>
  <si>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</si>
  <si>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</si>
  <si>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</si>
  <si>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</si>
  <si>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</si>
  <si>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</si>
  <si>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</si>
  <si>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</si>
  <si>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</si>
  <si>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</si>
  <si>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</si>
  <si>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</si>
  <si>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</si>
  <si>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</si>
  <si>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</si>
  <si>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</si>
  <si>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</si>
  <si>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</si>
  <si>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</si>
  <si>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</si>
  <si>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</si>
  <si>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</si>
  <si>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</si>
  <si>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</si>
  <si>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</si>
  <si>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</si>
  <si>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</si>
  <si>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</si>
  <si>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</si>
  <si>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</si>
  <si>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</si>
  <si>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</si>
  <si>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</si>
  <si>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</si>
  <si>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</si>
  <si>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</si>
  <si>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</si>
  <si>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</si>
  <si>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</si>
  <si>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</si>
  <si>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</si>
  <si>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</si>
  <si>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</si>
  <si>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</si>
  <si>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</si>
  <si>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</si>
  <si>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</si>
  <si>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</si>
  <si>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</si>
  <si>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</si>
  <si>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</si>
  <si>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</si>
  <si>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</si>
  <si>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</si>
  <si>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</si>
  <si>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</si>
  <si>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</si>
  <si>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</si>
  <si>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</si>
  <si>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</si>
  <si>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</si>
  <si>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</si>
  <si>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</si>
  <si>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</si>
  <si>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</si>
  <si>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</si>
  <si>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</si>
  <si>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</si>
  <si>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</si>
  <si>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</si>
  <si>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</si>
  <si>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</si>
  <si>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</si>
  <si>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</si>
  <si>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</si>
  <si>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</si>
  <si>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</si>
  <si>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</si>
  <si>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</si>
  <si>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</si>
  <si>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</si>
  <si>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</si>
  <si>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</si>
  <si>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</si>
  <si>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</si>
  <si>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</si>
  <si>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</si>
  <si>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</si>
  <si>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</si>
  <si>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</si>
  <si>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</si>
  <si>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</si>
  <si>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</si>
  <si>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</si>
  <si>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</si>
  <si>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</si>
  <si>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</si>
  <si>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</si>
  <si>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</si>
  <si>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</si>
  <si>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</si>
  <si>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</si>
  <si>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</si>
  <si>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</si>
  <si>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</si>
  <si>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</si>
  <si>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</si>
  <si>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</si>
  <si>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</si>
  <si>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</si>
  <si>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</si>
  <si>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</si>
  <si>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</si>
  <si>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</si>
  <si>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</si>
  <si>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</si>
  <si>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</si>
  <si>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</si>
  <si>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</si>
  <si>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</si>
  <si>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</si>
  <si>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</si>
  <si>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</si>
  <si>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</si>
  <si>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</si>
  <si>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</si>
  <si>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</si>
  <si>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</si>
  <si>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</si>
  <si>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</si>
  <si>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</si>
  <si>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</si>
  <si>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</si>
  <si>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</si>
  <si>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</si>
  <si>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</si>
  <si>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</si>
  <si>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</si>
  <si>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</si>
  <si>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</si>
  <si>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</si>
  <si>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</si>
  <si>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</si>
  <si>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</si>
  <si>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</si>
  <si>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</si>
  <si>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</si>
  <si>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</si>
  <si>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</si>
  <si>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</si>
  <si>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</si>
  <si>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</si>
  <si>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</si>
  <si>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</si>
  <si>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</si>
  <si>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</si>
  <si>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</si>
  <si>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</si>
  <si>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</si>
  <si>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</si>
  <si>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</si>
  <si>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</si>
  <si>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</si>
  <si>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</si>
  <si>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</si>
  <si>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</si>
  <si>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</si>
  <si>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</si>
  <si>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</si>
  <si>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</si>
  <si>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</si>
  <si>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</si>
  <si>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</si>
  <si>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</si>
  <si>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</si>
  <si>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</si>
  <si>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</si>
  <si>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</si>
  <si>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</si>
  <si>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</si>
  <si>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</si>
  <si>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</si>
  <si>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</si>
  <si>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</si>
  <si>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</si>
  <si>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</si>
  <si>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</si>
  <si>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</si>
  <si>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</si>
  <si>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</si>
  <si>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</si>
  <si>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</si>
  <si>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</si>
  <si>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</si>
  <si>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</si>
  <si>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</si>
  <si>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</si>
  <si>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</si>
  <si>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</si>
  <si>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</si>
  <si>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</si>
  <si>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</si>
  <si>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</si>
  <si>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</si>
  <si>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</si>
  <si>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</si>
  <si>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</si>
  <si>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</si>
  <si>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</si>
  <si>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</si>
  <si>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</si>
  <si>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</si>
  <si>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</si>
  <si>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</si>
  <si>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</si>
  <si>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</si>
  <si>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</si>
  <si>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</si>
  <si>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</si>
  <si>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</si>
  <si>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</si>
  <si>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</si>
  <si>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</si>
  <si>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</si>
  <si>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</si>
  <si>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</si>
  <si>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</si>
  <si>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</si>
  <si>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</si>
  <si>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</si>
  <si>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</si>
  <si>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</si>
  <si>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</si>
  <si>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</si>
  <si>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</si>
  <si>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</si>
  <si>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</si>
  <si>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</si>
  <si>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</si>
  <si>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</si>
  <si>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</si>
  <si>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</si>
  <si>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</si>
  <si>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</si>
  <si>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</si>
  <si>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</si>
  <si>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</si>
  <si>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</si>
  <si>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</si>
  <si>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</si>
  <si>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</si>
  <si>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</si>
  <si>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</si>
  <si>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</si>
  <si>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</si>
  <si>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</si>
  <si>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</si>
  <si>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</si>
  <si>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</si>
  <si>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</si>
  <si>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</si>
  <si>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</si>
  <si>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</si>
  <si>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</si>
  <si>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</si>
  <si>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</si>
  <si>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</si>
  <si>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</si>
  <si>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</si>
  <si>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</si>
  <si>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</si>
  <si>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</si>
  <si>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</si>
  <si>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</si>
  <si>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</si>
  <si>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</si>
  <si>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</si>
  <si>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</si>
  <si>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</si>
  <si>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</si>
  <si>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</si>
  <si>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</si>
  <si>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</si>
  <si>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</si>
  <si>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</si>
  <si>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</si>
  <si>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</si>
  <si>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</si>
  <si>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</si>
  <si>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</si>
  <si>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</si>
  <si>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</si>
  <si>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</si>
  <si>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</si>
  <si>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</si>
  <si>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</si>
  <si>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</si>
  <si>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</si>
  <si>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</si>
  <si>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</si>
  <si>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</si>
  <si>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</si>
  <si>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</si>
  <si>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</si>
  <si>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</si>
  <si>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</si>
  <si>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</si>
  <si>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</si>
  <si>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</si>
  <si>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</si>
  <si>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</si>
  <si>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</si>
  <si>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</si>
  <si>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</si>
  <si>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</si>
  <si>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</si>
  <si>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</si>
  <si>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</si>
  <si>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</si>
  <si>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</si>
  <si>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</si>
  <si>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</si>
  <si>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</si>
  <si>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</si>
  <si>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</si>
  <si>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</si>
  <si>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</si>
  <si>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</si>
  <si>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</si>
  <si>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</si>
  <si>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</si>
  <si>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</si>
  <si>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</si>
  <si>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</si>
  <si>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</si>
  <si>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</si>
  <si>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</si>
  <si>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</si>
  <si>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</si>
  <si>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</si>
  <si>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</si>
  <si>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</si>
  <si>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</si>
  <si>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</si>
  <si>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</si>
  <si>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</si>
  <si>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</si>
  <si>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</si>
  <si>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</si>
  <si>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</si>
  <si>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</si>
  <si>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</si>
  <si>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</si>
  <si>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</si>
  <si>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</si>
  <si>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</si>
  <si>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</si>
  <si>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</si>
  <si>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</si>
  <si>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</si>
  <si>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</si>
  <si>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</si>
  <si>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</si>
  <si>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</si>
  <si>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</si>
  <si>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</si>
  <si>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</si>
  <si>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</si>
  <si>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</si>
  <si>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</si>
  <si>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</si>
  <si>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</si>
  <si>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</si>
  <si>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</si>
  <si>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</si>
  <si>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</si>
  <si>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</si>
  <si>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</si>
  <si>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</si>
  <si>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</si>
  <si>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</si>
  <si>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</si>
  <si>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</si>
  <si>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</si>
  <si>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</si>
  <si>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</si>
  <si>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</si>
  <si>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</si>
  <si>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</si>
  <si>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</si>
  <si>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</si>
  <si>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</si>
  <si>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</si>
  <si>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</si>
  <si>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</si>
  <si>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</si>
  <si>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</si>
  <si>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</si>
  <si>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</si>
  <si>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</si>
  <si>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</si>
  <si>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</si>
  <si>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</si>
  <si>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</si>
  <si>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</si>
  <si>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</si>
  <si>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</si>
  <si>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</si>
  <si>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</si>
  <si>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</si>
  <si>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</si>
  <si>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</si>
  <si>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</si>
  <si>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</si>
  <si>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</si>
  <si>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</si>
  <si>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</si>
  <si>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</si>
  <si>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</si>
  <si>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</si>
  <si>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</si>
  <si>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</si>
  <si>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</si>
  <si>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</si>
  <si>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</si>
  <si>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</si>
  <si>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</si>
  <si>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</si>
  <si>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</si>
  <si>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</si>
  <si>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</si>
  <si>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</si>
  <si>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</si>
  <si>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</si>
  <si>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</si>
  <si>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</si>
  <si>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</si>
  <si>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</si>
  <si>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</si>
  <si>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</si>
  <si>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</si>
  <si>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</si>
  <si>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</si>
  <si>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</si>
  <si>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</si>
  <si>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</si>
  <si>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</si>
  <si>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</si>
  <si>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</si>
  <si>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</si>
  <si>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</si>
  <si>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</si>
  <si>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</si>
  <si>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</si>
  <si>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</si>
  <si>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</si>
  <si>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</si>
  <si>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</si>
  <si>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</si>
  <si>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</si>
  <si>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</si>
  <si>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</si>
  <si>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</si>
  <si>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</si>
  <si>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</si>
  <si>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</si>
  <si>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</si>
  <si>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</si>
  <si>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</si>
  <si>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</si>
  <si>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</si>
  <si>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</si>
  <si>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</si>
  <si>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</si>
  <si>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</si>
  <si>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</si>
  <si>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</si>
  <si>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</si>
  <si>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</si>
  <si>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</si>
  <si>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</si>
  <si>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</si>
  <si>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</si>
  <si>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</si>
  <si>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</si>
  <si>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</si>
  <si>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</si>
  <si>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</si>
  <si>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</si>
  <si>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</si>
  <si>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</si>
  <si>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</si>
  <si>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</si>
  <si>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</si>
  <si>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</si>
  <si>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</si>
  <si>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</si>
  <si>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</si>
  <si>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</si>
  <si>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</si>
  <si>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</si>
  <si>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</si>
  <si>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</si>
  <si>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</si>
  <si>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</si>
  <si>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</si>
  <si>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</si>
  <si>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</si>
  <si>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</si>
  <si>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</si>
  <si>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</si>
  <si>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</si>
  <si>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</si>
  <si>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</si>
  <si>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</si>
  <si>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</si>
  <si>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</si>
  <si>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</si>
  <si>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</si>
  <si>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</si>
  <si>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</si>
  <si>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</si>
  <si>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</si>
  <si>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</si>
  <si>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</si>
  <si>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</si>
  <si>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</si>
  <si>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</si>
  <si>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</si>
  <si>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</si>
  <si>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</si>
  <si>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</si>
  <si>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</si>
  <si>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</si>
  <si>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</si>
  <si>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</si>
  <si>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</si>
  <si>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</si>
  <si>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</si>
  <si>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</si>
  <si>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</si>
  <si>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</si>
  <si>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</si>
  <si>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</si>
  <si>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</si>
  <si>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</si>
  <si>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</si>
  <si>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</si>
  <si>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</si>
  <si>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</si>
  <si>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</si>
  <si>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</si>
  <si>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</si>
  <si>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</si>
  <si>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</si>
  <si>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</si>
  <si>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</si>
  <si>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</si>
  <si>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</si>
  <si>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</si>
  <si>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</si>
  <si>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</si>
  <si>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</si>
  <si>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</si>
  <si>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</si>
  <si>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</si>
  <si>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</si>
  <si>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</si>
  <si>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</si>
  <si>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</si>
  <si>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</si>
  <si>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</si>
  <si>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</si>
  <si>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</si>
  <si>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</si>
  <si>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</si>
  <si>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</si>
  <si>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</si>
  <si>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</si>
  <si>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</si>
  <si>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</si>
  <si>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</si>
  <si>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</si>
  <si>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</si>
  <si>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</si>
  <si>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</si>
  <si>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</si>
  <si>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</si>
  <si>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</si>
  <si>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</si>
  <si>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</si>
  <si>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</si>
  <si>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</si>
  <si>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</si>
  <si>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</si>
  <si>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</si>
  <si>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</si>
  <si>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</si>
  <si>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</si>
  <si>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</si>
  <si>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</si>
  <si>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</si>
  <si>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</si>
  <si>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</si>
  <si>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</si>
  <si>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</si>
  <si>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</si>
  <si>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</si>
  <si>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</si>
  <si>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</si>
  <si>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</si>
  <si>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</si>
  <si>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</si>
  <si>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</si>
  <si>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</si>
  <si>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</si>
  <si>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</si>
  <si>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</si>
  <si>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</si>
  <si>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</si>
  <si>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</si>
  <si>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</si>
  <si>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</si>
  <si>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</si>
  <si>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</si>
  <si>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</si>
  <si>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</si>
  <si>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</si>
  <si>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</si>
  <si>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</si>
  <si>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</si>
  <si>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</si>
  <si>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</si>
  <si>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</si>
  <si>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</si>
  <si>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</si>
  <si>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</si>
  <si>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</si>
  <si>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</si>
  <si>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</si>
  <si>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</si>
  <si>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</si>
  <si>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</si>
  <si>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</si>
  <si>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</si>
  <si>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</si>
  <si>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</si>
  <si>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</si>
  <si>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</si>
  <si>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</si>
  <si>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</si>
  <si>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</si>
  <si>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</si>
  <si>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</si>
  <si>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</si>
  <si>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</si>
  <si>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</si>
  <si>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</si>
  <si>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</si>
  <si>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</si>
  <si>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</si>
  <si>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</si>
  <si>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</si>
  <si>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</si>
  <si>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</si>
  <si>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</si>
  <si>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</si>
  <si>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</si>
  <si>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</si>
  <si>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</si>
  <si>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</si>
  <si>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</si>
  <si>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</si>
  <si>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</si>
  <si>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</si>
  <si>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</si>
  <si>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</si>
  <si>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</si>
  <si>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</si>
  <si>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</si>
  <si>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</si>
  <si>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</si>
  <si>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</si>
  <si>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</si>
  <si>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</si>
  <si>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</si>
  <si>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</si>
  <si>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</si>
  <si>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</si>
  <si>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</si>
  <si>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</si>
  <si>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</si>
  <si>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</si>
  <si>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</si>
  <si>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</si>
  <si>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</si>
  <si>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</si>
  <si>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</si>
  <si>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</si>
  <si>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</si>
  <si>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</si>
  <si>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</si>
  <si>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</si>
  <si>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</si>
  <si>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</si>
  <si>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</si>
  <si>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</si>
  <si>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</si>
  <si>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</si>
  <si>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</si>
  <si>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</si>
  <si>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</si>
  <si>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</si>
  <si>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</si>
  <si>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</si>
  <si>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</si>
  <si>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</si>
  <si>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</si>
  <si>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</si>
  <si>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</si>
  <si>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</si>
  <si>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</si>
  <si>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</si>
  <si>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</si>
  <si>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</si>
  <si>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</si>
  <si>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</si>
  <si>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</si>
  <si>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</si>
  <si>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</si>
  <si>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</si>
  <si>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</si>
  <si>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</si>
  <si>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</si>
  <si>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</si>
  <si>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</si>
  <si>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</si>
  <si>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</si>
  <si>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</si>
  <si>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</si>
  <si>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</si>
  <si>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</si>
  <si>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</si>
  <si>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</si>
  <si>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</si>
  <si>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</si>
  <si>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</si>
  <si>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</si>
  <si>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</si>
  <si>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</si>
  <si>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</si>
  <si>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</si>
  <si>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</si>
  <si>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</si>
  <si>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</si>
  <si>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</si>
  <si>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</si>
  <si>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</si>
  <si>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</si>
  <si>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</si>
  <si>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</si>
  <si>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</si>
  <si>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</si>
  <si>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</si>
  <si>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</si>
  <si>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</si>
  <si>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</si>
  <si>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</si>
  <si>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</si>
  <si>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</si>
  <si>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</si>
  <si>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</si>
  <si>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</si>
  <si>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</si>
  <si>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</si>
  <si>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</si>
  <si>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</si>
  <si>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</si>
  <si>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</si>
  <si>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</si>
  <si>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</si>
  <si>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</si>
  <si>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</si>
  <si>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</si>
  <si>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</si>
  <si>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</si>
  <si>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</si>
  <si>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</si>
  <si>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</si>
  <si>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</si>
  <si>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</si>
  <si>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</si>
  <si>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</si>
  <si>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</si>
  <si>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</si>
  <si>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</si>
  <si>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</si>
  <si>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</si>
  <si>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</si>
  <si>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</si>
  <si>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</si>
  <si>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</si>
  <si>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</si>
  <si>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</si>
  <si>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</si>
  <si>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</si>
  <si>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</si>
  <si>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</si>
  <si>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</si>
  <si>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</si>
  <si>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</si>
  <si>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</si>
  <si>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</si>
  <si>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</si>
  <si>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</si>
  <si>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</si>
  <si>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</si>
  <si>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</si>
  <si>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</si>
  <si>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</si>
  <si>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</si>
  <si>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</si>
  <si>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</si>
  <si>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</si>
  <si>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</si>
  <si>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</si>
  <si>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</si>
  <si>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</si>
  <si>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</si>
  <si>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</si>
  <si>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</si>
  <si>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</si>
  <si>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</si>
  <si>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</si>
  <si>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</si>
  <si>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</si>
  <si>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</si>
  <si>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</si>
  <si>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</si>
  <si>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</si>
  <si>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</si>
  <si>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</si>
  <si>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</si>
  <si>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</si>
  <si>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</si>
  <si>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</si>
  <si>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</si>
  <si>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</si>
  <si>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</si>
  <si>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</si>
  <si>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</si>
  <si>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</si>
  <si>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</si>
  <si>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</si>
  <si>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</si>
  <si>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</si>
  <si>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</si>
  <si>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</si>
  <si>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</si>
  <si>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</si>
  <si>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</si>
  <si>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</si>
  <si>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</si>
  <si>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</si>
  <si>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</si>
  <si>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</si>
  <si>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</si>
  <si>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</si>
  <si>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</si>
  <si>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</si>
  <si>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</si>
  <si>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</si>
  <si>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</si>
  <si>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</si>
  <si>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</si>
  <si>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</si>
  <si>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</si>
  <si>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</si>
  <si>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</si>
  <si>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</si>
  <si>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</si>
  <si>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</si>
  <si>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</si>
  <si>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</si>
  <si>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</si>
  <si>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</si>
  <si>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</si>
  <si>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</si>
  <si>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</si>
  <si>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</si>
  <si>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</si>
  <si>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</si>
  <si>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</si>
  <si>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</si>
  <si>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</si>
  <si>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</si>
  <si>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</si>
  <si>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</si>
  <si>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</si>
  <si>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</si>
  <si>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</si>
  <si>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</si>
  <si>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</si>
  <si>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</si>
  <si>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</si>
  <si>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</si>
  <si>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</si>
  <si>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</si>
  <si>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</si>
  <si>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</si>
  <si>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</si>
  <si>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</si>
  <si>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</si>
  <si>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</si>
  <si>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</si>
  <si>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</si>
  <si>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</si>
  <si>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</si>
  <si>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</si>
  <si>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</si>
  <si>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</si>
  <si>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</si>
  <si>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</si>
  <si>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</si>
  <si>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</si>
  <si>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</si>
  <si>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</si>
  <si>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</si>
  <si>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</si>
  <si>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</si>
  <si>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</si>
  <si>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</si>
  <si>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</si>
  <si>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</si>
  <si>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</si>
  <si>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</si>
  <si>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</si>
  <si>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</si>
  <si>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</si>
  <si>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</si>
  <si>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</si>
  <si>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</si>
  <si>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</si>
  <si>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</si>
  <si>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</si>
  <si>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</si>
  <si>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</si>
  <si>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</si>
  <si>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</si>
  <si>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</si>
  <si>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</si>
  <si>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</si>
  <si>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</si>
  <si>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</si>
  <si>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</si>
  <si>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</si>
  <si>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</si>
  <si>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</si>
  <si>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</si>
  <si>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</si>
  <si>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</si>
  <si>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</si>
  <si>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</si>
  <si>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</si>
  <si>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</si>
  <si>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</si>
  <si>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</si>
  <si>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</si>
  <si>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</si>
  <si>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</si>
  <si>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</si>
  <si>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</si>
  <si>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</si>
  <si>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</si>
  <si>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</si>
  <si>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</si>
  <si>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</si>
  <si>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</si>
  <si>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</si>
  <si>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</si>
  <si>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</si>
  <si>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</si>
  <si>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</si>
  <si>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</si>
  <si>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</si>
  <si>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</si>
  <si>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</si>
  <si>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</si>
  <si>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</si>
  <si>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</si>
  <si>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</si>
  <si>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</si>
  <si>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</si>
  <si>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</si>
  <si>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</si>
  <si>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</si>
  <si>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</si>
  <si>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</si>
  <si>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</si>
  <si>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</si>
  <si>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</si>
  <si>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</si>
  <si>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</si>
  <si>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</si>
  <si>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</si>
  <si>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</si>
  <si>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</si>
  <si>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</si>
  <si>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</si>
  <si>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</si>
  <si>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</si>
  <si>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</si>
  <si>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</si>
  <si>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</si>
  <si>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</si>
  <si>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</si>
  <si>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</si>
  <si>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</si>
  <si>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</si>
  <si>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</si>
  <si>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</si>
  <si>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</si>
  <si>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</si>
  <si>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</si>
  <si>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</si>
  <si>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</si>
  <si>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</si>
  <si>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</si>
  <si>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</si>
  <si>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</si>
  <si>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</si>
  <si>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</si>
  <si>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</si>
  <si>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</si>
  <si>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</si>
  <si>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</si>
  <si>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</si>
  <si>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</si>
  <si>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</si>
  <si>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</si>
  <si>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</si>
  <si>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</si>
  <si>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</si>
  <si>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</si>
  <si>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</si>
  <si>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</si>
  <si>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</si>
  <si>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</si>
  <si>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</si>
  <si>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</si>
  <si>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</si>
  <si>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</si>
  <si>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</si>
  <si>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</si>
  <si>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</si>
  <si>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</si>
  <si>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</si>
  <si>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</si>
  <si>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</si>
  <si>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</si>
  <si>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</si>
  <si>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</si>
  <si>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</si>
  <si>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</si>
  <si>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</si>
  <si>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</si>
  <si>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</si>
  <si>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</si>
  <si>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</si>
  <si>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</si>
  <si>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</si>
  <si>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</si>
  <si>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</si>
  <si>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</si>
  <si>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</si>
  <si>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</si>
  <si>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</si>
  <si>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</si>
  <si>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</si>
  <si>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</si>
  <si>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</si>
  <si>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</si>
  <si>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</si>
  <si>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</si>
  <si>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</si>
  <si>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</si>
  <si>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</si>
  <si>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</si>
  <si>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</si>
  <si>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</si>
  <si>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</si>
  <si>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</si>
  <si>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</si>
  <si>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</si>
  <si>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</si>
  <si>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</si>
  <si>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</si>
  <si>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</si>
  <si>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</si>
  <si>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</si>
  <si>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</si>
  <si>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</si>
  <si>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</si>
  <si>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</si>
  <si>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</si>
  <si>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</si>
  <si>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</si>
  <si>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</si>
  <si>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</si>
  <si>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</si>
  <si>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</si>
  <si>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</si>
  <si>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</si>
  <si>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</si>
  <si>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</si>
  <si>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</si>
  <si>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</si>
  <si>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</si>
  <si>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</si>
  <si>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</si>
  <si>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</si>
  <si>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</si>
  <si>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</si>
  <si>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</si>
  <si>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</si>
  <si>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</si>
  <si>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</si>
  <si>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</si>
  <si>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</si>
  <si>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</si>
  <si>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</si>
  <si>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</si>
  <si>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</si>
  <si>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</si>
  <si>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</si>
  <si>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</si>
  <si>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</si>
  <si>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</si>
  <si>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</si>
  <si>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</si>
  <si>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</si>
  <si>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</si>
  <si>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</si>
  <si>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</si>
  <si>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</si>
  <si>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</si>
  <si>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</si>
  <si>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</si>
  <si>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</si>
  <si>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</si>
  <si>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</si>
  <si>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</si>
  <si>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</si>
  <si>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</si>
  <si>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</si>
  <si>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</si>
  <si>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</si>
  <si>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</si>
  <si>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</si>
  <si>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</si>
  <si>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</si>
  <si>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</si>
  <si>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</si>
  <si>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</si>
  <si>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</si>
  <si>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</si>
  <si>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</si>
  <si>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</si>
  <si>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</si>
  <si>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</si>
  <si>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</si>
  <si>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</si>
  <si>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</si>
  <si>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</si>
  <si>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</si>
  <si>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</si>
  <si>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</si>
  <si>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</si>
  <si>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</si>
  <si>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</si>
  <si>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</si>
  <si>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</si>
  <si>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</si>
  <si>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</si>
  <si>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</si>
  <si>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</si>
  <si>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</si>
  <si>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</si>
  <si>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</si>
  <si>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</si>
  <si>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</si>
  <si>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</si>
  <si>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</si>
  <si>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</si>
  <si>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</si>
  <si>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</si>
  <si>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</si>
  <si>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</si>
  <si>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</si>
  <si>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</si>
  <si>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</si>
  <si>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</si>
  <si>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</si>
  <si>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</si>
  <si>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</si>
  <si>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</si>
  <si>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</si>
  <si>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</si>
  <si>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</si>
  <si>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</si>
  <si>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</si>
  <si>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</si>
  <si>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</si>
  <si>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</si>
  <si>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</si>
  <si>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</si>
  <si>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</si>
  <si>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</si>
  <si>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</si>
  <si>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</si>
  <si>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</si>
  <si>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</si>
  <si>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</si>
  <si>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</si>
  <si>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</si>
  <si>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</si>
  <si>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</si>
  <si>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</si>
  <si>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</si>
  <si>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</si>
  <si>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</si>
  <si>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</si>
  <si>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</si>
  <si>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</si>
  <si>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</si>
  <si>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</si>
  <si>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</si>
  <si>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</si>
  <si>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</si>
  <si>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</si>
  <si>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</si>
  <si>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</si>
  <si>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</si>
  <si>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</si>
  <si>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</si>
  <si>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</si>
  <si>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</si>
  <si>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</si>
  <si>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</si>
  <si>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</si>
  <si>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</si>
  <si>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</si>
  <si>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</si>
  <si>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</si>
  <si>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</si>
  <si>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</si>
  <si>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</si>
  <si>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</si>
  <si>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</si>
  <si>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</si>
  <si>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</si>
  <si>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</si>
  <si>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</si>
  <si>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</si>
  <si>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</si>
  <si>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</si>
  <si>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</si>
  <si>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</si>
  <si>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</si>
  <si>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</si>
  <si>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</si>
  <si>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</si>
  <si>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</si>
  <si>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</si>
  <si>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</si>
  <si>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</si>
  <si>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</si>
  <si>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</si>
  <si>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</si>
  <si>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</si>
  <si>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</si>
  <si>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</si>
  <si>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</si>
  <si>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</si>
  <si>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</si>
  <si>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</si>
  <si>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</si>
  <si>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</si>
  <si>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</si>
  <si>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</si>
  <si>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</si>
  <si>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</si>
  <si>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</si>
  <si>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</si>
  <si>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</si>
  <si>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</si>
  <si>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</si>
  <si>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</si>
  <si>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</si>
  <si>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</si>
  <si>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</si>
  <si>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</si>
  <si>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</si>
  <si>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</si>
  <si>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</si>
  <si>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</si>
  <si>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</si>
  <si>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</si>
  <si>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</si>
  <si>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</si>
  <si>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</si>
  <si>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</si>
  <si>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</si>
  <si>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</si>
  <si>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</si>
  <si>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</si>
  <si>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</si>
  <si>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</si>
  <si>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</si>
  <si>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</si>
  <si>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</si>
  <si>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</si>
  <si>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</si>
  <si>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</si>
  <si>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</si>
  <si>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</si>
  <si>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</si>
  <si>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</si>
  <si>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</si>
  <si>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</si>
  <si>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</si>
  <si>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</si>
  <si>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</si>
  <si>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</si>
  <si>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</si>
  <si>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</si>
  <si>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</si>
  <si>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</si>
  <si>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</si>
  <si>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</si>
  <si>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</si>
  <si>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</si>
  <si>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</si>
  <si>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</si>
  <si>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</si>
  <si>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</si>
  <si>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</si>
  <si>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</si>
  <si>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</si>
  <si>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</si>
  <si>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</si>
  <si>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</si>
  <si>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</si>
  <si>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</si>
  <si>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</si>
  <si>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</si>
  <si>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</si>
  <si>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</si>
  <si>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</si>
  <si>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</si>
  <si>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</si>
  <si>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</si>
  <si>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</si>
  <si>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</si>
  <si>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</si>
  <si>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</si>
  <si>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</si>
  <si>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</si>
  <si>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</si>
  <si>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</si>
  <si>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</si>
  <si>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</si>
  <si>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</si>
  <si>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</si>
  <si>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</si>
  <si>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</si>
  <si>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</si>
  <si>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</si>
  <si>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</si>
  <si>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</si>
  <si>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</si>
  <si>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</si>
  <si>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</si>
  <si>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</si>
  <si>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</si>
  <si>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</si>
  <si>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</si>
  <si>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</si>
  <si>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</si>
  <si>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</si>
  <si>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</si>
  <si>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</si>
  <si>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</si>
  <si>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</si>
  <si>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</si>
  <si>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</si>
  <si>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</si>
  <si>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</si>
  <si>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</si>
  <si>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</si>
  <si>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</si>
  <si>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</si>
  <si>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</si>
  <si>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</si>
  <si>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</si>
  <si>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</si>
  <si>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</si>
  <si>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</si>
  <si>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</si>
  <si>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</si>
  <si>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</si>
  <si>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</si>
  <si>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</si>
  <si>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</si>
  <si>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</si>
  <si>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</si>
  <si>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</si>
  <si>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</si>
  <si>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</si>
  <si>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</si>
  <si>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</si>
  <si>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</si>
  <si>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</si>
  <si>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</si>
  <si>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</si>
  <si>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</si>
  <si>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</si>
  <si>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</si>
  <si>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</si>
  <si>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</si>
  <si>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</si>
  <si>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</si>
  <si>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</si>
  <si>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</si>
  <si>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</si>
  <si>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</si>
  <si>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</si>
  <si>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</si>
  <si>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</si>
  <si>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</si>
  <si>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</si>
  <si>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</si>
  <si>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</si>
  <si>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</si>
  <si>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</si>
  <si>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</si>
  <si>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</si>
  <si>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</si>
  <si>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</si>
  <si>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</si>
  <si>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</si>
  <si>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</si>
  <si>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</si>
  <si>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</si>
  <si>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</si>
  <si>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</si>
  <si>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</si>
  <si>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</si>
  <si>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</si>
  <si>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</si>
  <si>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</si>
  <si>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</si>
  <si>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</si>
  <si>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</si>
  <si>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</si>
  <si>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</si>
  <si>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</si>
  <si>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</si>
  <si>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</si>
  <si>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</si>
  <si>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</si>
  <si>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</si>
  <si>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</si>
  <si>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</si>
  <si>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</si>
  <si>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</si>
  <si>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</si>
  <si>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</si>
  <si>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</si>
  <si>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</si>
  <si>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</si>
  <si>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</si>
  <si>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</si>
  <si>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</si>
  <si>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</si>
  <si>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</si>
  <si>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</si>
  <si>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</si>
  <si>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</si>
  <si>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</si>
  <si>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</si>
  <si>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</si>
  <si>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</si>
  <si>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</si>
  <si>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</si>
  <si>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</si>
  <si>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</si>
  <si>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</si>
  <si>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</si>
  <si>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</si>
  <si>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</si>
  <si>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</si>
  <si>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</si>
  <si>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</si>
  <si>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</si>
  <si>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</si>
  <si>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</si>
  <si>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</si>
  <si>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</si>
  <si>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</si>
  <si>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</si>
  <si>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</si>
  <si>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</si>
  <si>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</si>
  <si>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</si>
  <si>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</si>
  <si>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</si>
  <si>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</si>
  <si>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</si>
  <si>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</si>
  <si>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</si>
  <si>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</si>
  <si>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</si>
  <si>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</si>
  <si>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</si>
  <si>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</si>
  <si>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</si>
  <si>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</si>
  <si>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</si>
  <si>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</si>
  <si>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</si>
  <si>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</si>
  <si>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</si>
  <si>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</si>
  <si>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</si>
  <si>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</si>
  <si>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</si>
  <si>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</si>
  <si>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</si>
  <si>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</si>
  <si>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</si>
  <si>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</si>
  <si>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</si>
  <si>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</si>
  <si>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</si>
  <si>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</si>
  <si>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</si>
  <si>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</si>
  <si>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</si>
  <si>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</si>
  <si>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</si>
  <si>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</si>
  <si>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</si>
  <si>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</si>
  <si>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</si>
  <si>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</si>
  <si>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</si>
  <si>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</si>
  <si>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</si>
  <si>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</si>
  <si>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</si>
  <si>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</si>
  <si>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</si>
  <si>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</si>
  <si>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</si>
  <si>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</si>
  <si>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</si>
  <si>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</si>
  <si>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</si>
  <si>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</si>
  <si>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</si>
  <si>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</si>
  <si>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</si>
  <si>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</si>
  <si>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</si>
  <si>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</si>
  <si>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</si>
  <si>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</si>
  <si>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</si>
  <si>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</si>
  <si>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</si>
  <si>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</si>
  <si>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</si>
  <si>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</si>
  <si>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</si>
  <si>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</si>
  <si>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</si>
  <si>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</si>
  <si>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</si>
  <si>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</si>
  <si>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</si>
  <si>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</si>
  <si>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</si>
  <si>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</si>
  <si>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</si>
  <si>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</si>
  <si>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</si>
  <si>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</si>
  <si>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</si>
  <si>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</si>
  <si>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</si>
  <si>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</si>
  <si>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</si>
  <si>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</si>
  <si>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</si>
  <si>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</si>
  <si>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</si>
  <si>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</si>
  <si>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</si>
  <si>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</si>
  <si>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</si>
  <si>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</si>
  <si>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</si>
  <si>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</si>
  <si>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</si>
  <si>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</si>
  <si>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</si>
  <si>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</si>
  <si>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</si>
  <si>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</si>
  <si>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</si>
  <si>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</si>
  <si>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</si>
  <si>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</si>
  <si>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</si>
  <si>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</si>
  <si>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</si>
  <si>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</si>
  <si>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</si>
  <si>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</si>
  <si>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</si>
  <si>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</si>
  <si>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</si>
  <si>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</si>
  <si>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</si>
  <si>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</si>
  <si>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</si>
  <si>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</si>
  <si>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</si>
  <si>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</si>
  <si>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</si>
  <si>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</si>
  <si>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</si>
  <si>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</si>
  <si>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</si>
  <si>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</si>
  <si>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</si>
  <si>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</si>
  <si>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</si>
  <si>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</si>
  <si>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</si>
  <si>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</si>
  <si>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</si>
  <si>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</si>
  <si>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</si>
  <si>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</si>
  <si>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</si>
  <si>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</si>
  <si>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</si>
  <si>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</si>
  <si>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</si>
  <si>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</si>
  <si>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</si>
  <si>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</si>
  <si>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</si>
  <si>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</si>
  <si>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</si>
  <si>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</si>
  <si>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</si>
  <si>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</si>
  <si>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</si>
  <si>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</si>
  <si>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</si>
  <si>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</si>
  <si>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</si>
  <si>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</si>
  <si>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</si>
  <si>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</si>
  <si>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</si>
  <si>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</si>
  <si>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</si>
  <si>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</si>
  <si>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</si>
  <si>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</si>
  <si>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</si>
  <si>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</si>
  <si>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</si>
  <si>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</si>
  <si>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</si>
  <si>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</si>
  <si>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</si>
  <si>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</si>
  <si>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</si>
  <si>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</si>
  <si>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</si>
  <si>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</si>
  <si>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</si>
  <si>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</si>
  <si>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</si>
  <si>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</si>
  <si>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</si>
  <si>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</si>
  <si>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</si>
  <si>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</si>
  <si>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</si>
  <si>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</si>
  <si>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</si>
  <si>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</si>
  <si>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</si>
  <si>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</si>
  <si>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</si>
  <si>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</si>
  <si>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</si>
  <si>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</si>
  <si>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</si>
  <si>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</si>
  <si>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</si>
  <si>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</si>
  <si>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</si>
  <si>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</si>
  <si>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</si>
  <si>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</si>
  <si>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</si>
  <si>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</si>
  <si>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</si>
  <si>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</si>
  <si>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</si>
  <si>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</si>
  <si>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</si>
  <si>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</si>
  <si>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</si>
  <si>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</si>
  <si>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</si>
  <si>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</si>
  <si>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</si>
  <si>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</si>
  <si>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</si>
  <si>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</si>
  <si>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</si>
  <si>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</si>
  <si>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</si>
  <si>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</si>
  <si>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</si>
  <si>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</si>
  <si>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</si>
  <si>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</si>
  <si>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</si>
  <si>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</si>
  <si>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</si>
  <si>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</si>
  <si>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</si>
  <si>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</si>
  <si>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</si>
  <si>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</si>
  <si>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</si>
  <si>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</si>
  <si>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</si>
  <si>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</si>
  <si>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</si>
  <si>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</si>
  <si>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</si>
  <si>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</si>
  <si>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</si>
  <si>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</si>
  <si>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</si>
  <si>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</si>
  <si>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</si>
  <si>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</si>
  <si>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</si>
  <si>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</si>
  <si>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</si>
  <si>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</si>
  <si>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</si>
  <si>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</si>
  <si>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</si>
  <si>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</si>
  <si>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</si>
  <si>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</si>
  <si>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</si>
  <si>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</si>
  <si>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</si>
  <si>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</si>
  <si>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</si>
  <si>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</si>
  <si>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</si>
  <si>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</si>
  <si>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</si>
  <si>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</si>
  <si>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</si>
  <si>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</si>
  <si>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</si>
  <si>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</si>
  <si>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</si>
  <si>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</si>
  <si>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</si>
  <si>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</si>
  <si>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</si>
  <si>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</si>
  <si>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</si>
  <si>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</si>
  <si>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</si>
  <si>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</si>
  <si>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</si>
  <si>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</si>
  <si>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</si>
  <si>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</si>
  <si>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</si>
  <si>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</si>
  <si>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</si>
  <si>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</si>
  <si>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</si>
  <si>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</si>
  <si>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</si>
  <si>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</si>
  <si>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</si>
  <si>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</si>
  <si>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</si>
  <si>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</si>
  <si>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</si>
  <si>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</si>
  <si>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</si>
  <si>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</si>
  <si>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</si>
  <si>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</si>
  <si>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</si>
  <si>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</si>
  <si>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</si>
  <si>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</si>
  <si>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</si>
  <si>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</si>
  <si>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</si>
  <si>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</si>
  <si>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</si>
  <si>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</si>
  <si>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</si>
  <si>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</si>
  <si>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</si>
  <si>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</si>
  <si>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</si>
  <si>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</si>
  <si>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</si>
  <si>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</si>
  <si>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</si>
  <si>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</si>
  <si>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</si>
  <si>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</si>
  <si>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</si>
  <si>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</si>
  <si>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</si>
  <si>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</si>
  <si>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</si>
  <si>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</si>
  <si>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</si>
  <si>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</si>
  <si>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</si>
  <si>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</si>
  <si>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</si>
  <si>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</si>
  <si>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</si>
  <si>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</si>
  <si>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</si>
  <si>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</si>
  <si>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</si>
  <si>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</si>
  <si>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</si>
  <si>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</si>
  <si>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</si>
  <si>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</si>
  <si>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</si>
  <si>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</si>
  <si>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</si>
  <si>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</si>
  <si>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</si>
  <si>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</si>
  <si>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</si>
  <si>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</si>
  <si>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</si>
  <si>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</si>
  <si>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</si>
  <si>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</si>
  <si>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</si>
  <si>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</si>
  <si>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</si>
  <si>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</si>
  <si>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</si>
  <si>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</si>
  <si>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</si>
  <si>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</si>
  <si>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</si>
  <si>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</si>
  <si>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</si>
  <si>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</si>
  <si>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</si>
  <si>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</si>
  <si>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</si>
  <si>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</si>
  <si>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</si>
  <si>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</si>
  <si>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</si>
  <si>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</si>
  <si>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</si>
  <si>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</si>
  <si>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</si>
  <si>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</si>
  <si>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</si>
  <si>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</si>
  <si>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</si>
  <si>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</si>
  <si>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</si>
  <si>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</si>
  <si>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</si>
  <si>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</si>
  <si>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</si>
  <si>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</si>
  <si>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</si>
  <si>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</si>
  <si>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</si>
  <si>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</si>
  <si>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</si>
  <si>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</si>
  <si>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</si>
  <si>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</si>
  <si>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</si>
  <si>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</si>
  <si>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</si>
  <si>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</si>
  <si>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</si>
  <si>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</si>
  <si>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</si>
  <si>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</si>
  <si>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</si>
  <si>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</si>
  <si>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</si>
  <si>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</si>
  <si>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</si>
  <si>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</si>
  <si>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</si>
  <si>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</si>
  <si>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</si>
  <si>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</si>
  <si>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</si>
  <si>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</si>
  <si>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</si>
  <si>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</si>
  <si>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</si>
  <si>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</si>
  <si>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</si>
  <si>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</si>
  <si>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</si>
  <si>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</si>
  <si>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</si>
  <si>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</si>
  <si>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</si>
  <si>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</si>
  <si>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</si>
  <si>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</si>
  <si>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</si>
  <si>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</si>
  <si>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</si>
  <si>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</si>
  <si>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</si>
  <si>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</si>
  <si>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</si>
  <si>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</si>
  <si>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</si>
  <si>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</si>
  <si>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</si>
  <si>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</si>
  <si>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</si>
  <si>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</si>
  <si>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</si>
  <si>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</si>
  <si>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</si>
  <si>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</si>
  <si>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</si>
  <si>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</si>
  <si>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</si>
  <si>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</si>
  <si>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</si>
  <si>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</si>
  <si>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</si>
  <si>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</si>
  <si>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</si>
  <si>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</si>
  <si>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</si>
  <si>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</si>
  <si>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</si>
  <si>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</si>
  <si>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</si>
  <si>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</si>
  <si>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</si>
  <si>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</si>
  <si>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</si>
  <si>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</si>
  <si>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</si>
  <si>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</si>
  <si>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</si>
  <si>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</si>
  <si>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</si>
  <si>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</si>
  <si>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</si>
  <si>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</si>
  <si>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</si>
  <si>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</si>
  <si>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</si>
  <si>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</si>
  <si>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</si>
  <si>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</si>
  <si>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</si>
  <si>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</si>
  <si>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</si>
  <si>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</si>
  <si>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</si>
  <si>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</si>
  <si>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</si>
  <si>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</si>
  <si>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</si>
  <si>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</si>
  <si>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</si>
  <si>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</si>
  <si>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</si>
  <si>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</si>
  <si>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</si>
  <si>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</si>
  <si>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</si>
  <si>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</si>
  <si>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</si>
  <si>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</si>
  <si>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</si>
  <si>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</si>
  <si>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</si>
  <si>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</si>
  <si>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</si>
  <si>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</si>
  <si>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</si>
  <si>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</si>
  <si>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</si>
  <si>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</si>
  <si>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</si>
  <si>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</si>
  <si>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</si>
  <si>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</si>
  <si>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</si>
  <si>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</si>
  <si>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</si>
  <si>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</si>
  <si>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</si>
  <si>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</si>
  <si>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</si>
  <si>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</si>
  <si>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</si>
  <si>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</si>
  <si>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</si>
  <si>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</si>
  <si>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</si>
  <si>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</si>
  <si>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</si>
  <si>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</si>
  <si>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</si>
  <si>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</si>
  <si>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</si>
  <si>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</si>
  <si>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</si>
  <si>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</si>
  <si>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</si>
  <si>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</si>
  <si>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</si>
  <si>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</si>
  <si>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</si>
  <si>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</si>
  <si>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</si>
  <si>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</si>
  <si>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</si>
  <si>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</si>
  <si>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</si>
  <si>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</si>
  <si>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</si>
  <si>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</si>
  <si>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</si>
  <si>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</si>
  <si>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</si>
  <si>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</si>
  <si>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</si>
  <si>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</si>
  <si>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</si>
  <si>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</si>
  <si>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</si>
  <si>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</si>
  <si>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</si>
  <si>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</si>
  <si>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</si>
  <si>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</si>
  <si>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</si>
  <si>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</si>
  <si>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</si>
  <si>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</si>
  <si>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</si>
  <si>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</si>
  <si>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</si>
  <si>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</si>
  <si>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</si>
  <si>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</si>
  <si>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</si>
  <si>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</si>
  <si>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</si>
  <si>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</si>
  <si>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</si>
  <si>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</si>
  <si>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</si>
  <si>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</si>
  <si>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</si>
  <si>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</si>
  <si>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</si>
  <si>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</si>
  <si>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</si>
  <si>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</si>
  <si>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</si>
  <si>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</si>
  <si>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</si>
  <si>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</si>
  <si>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</si>
  <si>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</si>
  <si>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</si>
  <si>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</si>
  <si>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</si>
  <si>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</si>
  <si>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</si>
  <si>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</si>
  <si>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</si>
  <si>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</si>
  <si>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</si>
  <si>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</si>
  <si>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</si>
  <si>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</si>
  <si>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</si>
  <si>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</si>
  <si>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</si>
  <si>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</si>
  <si>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</si>
  <si>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</si>
  <si>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</si>
  <si>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</si>
  <si>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</si>
  <si>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</si>
  <si>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</si>
  <si>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</si>
  <si>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</si>
  <si>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</si>
  <si>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</si>
  <si>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</si>
  <si>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</si>
  <si>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</si>
  <si>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</si>
  <si>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</si>
  <si>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</si>
  <si>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</si>
  <si>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</si>
  <si>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</si>
  <si>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</si>
  <si>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</si>
  <si>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</si>
  <si>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</si>
  <si>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</si>
  <si>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</si>
  <si>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</si>
  <si>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</si>
  <si>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</si>
  <si>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</si>
  <si>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</si>
  <si>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</si>
  <si>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</si>
  <si>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</si>
  <si>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</si>
  <si>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</si>
  <si>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</si>
  <si>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</si>
  <si>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</si>
  <si>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</si>
  <si>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</si>
  <si>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</si>
  <si>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</si>
  <si>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</si>
  <si>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</si>
  <si>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</si>
  <si>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</si>
  <si>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</si>
  <si>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</si>
  <si>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</si>
  <si>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</si>
  <si>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</si>
  <si>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</si>
  <si>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</si>
  <si>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</si>
  <si>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</si>
  <si>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</si>
  <si>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</si>
  <si>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</si>
  <si>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</si>
  <si>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</si>
  <si>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</si>
  <si>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</si>
  <si>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</si>
  <si>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</si>
  <si>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</si>
  <si>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</si>
  <si>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</si>
  <si>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</si>
  <si>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</si>
  <si>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</si>
  <si>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</si>
  <si>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</si>
  <si>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</si>
  <si>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</si>
  <si>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</si>
  <si>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</si>
  <si>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</si>
  <si>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</si>
  <si>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</si>
  <si>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</si>
  <si>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</si>
  <si>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</si>
  <si>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</si>
  <si>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</si>
  <si>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</si>
  <si>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</si>
  <si>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</si>
  <si>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</si>
  <si>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</si>
  <si>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</si>
  <si>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</si>
  <si>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</si>
  <si>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</si>
  <si>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</si>
  <si>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</si>
  <si>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</si>
  <si>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</si>
  <si>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</si>
  <si>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</si>
  <si>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</si>
  <si>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</si>
  <si>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</si>
  <si>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</si>
  <si>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</si>
  <si>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</si>
  <si>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</si>
  <si>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</si>
  <si>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</si>
  <si>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</si>
  <si>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</si>
  <si>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</si>
  <si>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</si>
  <si>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</si>
  <si>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</si>
  <si>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</si>
  <si>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</si>
  <si>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</si>
  <si>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</si>
  <si>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</si>
  <si>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</si>
  <si>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</si>
  <si>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</si>
  <si>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</si>
  <si>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</si>
  <si>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</si>
  <si>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</si>
  <si>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</si>
  <si>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</si>
  <si>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</si>
  <si>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</si>
  <si>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</si>
  <si>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</si>
  <si>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</si>
  <si>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</si>
  <si>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</si>
  <si>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</si>
  <si>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</si>
  <si>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</si>
  <si>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</si>
  <si>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</si>
  <si>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</si>
  <si>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</si>
  <si>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</si>
  <si>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</si>
  <si>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</si>
  <si>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</si>
  <si>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</si>
  <si>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</si>
  <si>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</si>
  <si>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</si>
  <si>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</si>
  <si>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</si>
  <si>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</si>
  <si>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</si>
  <si>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</si>
  <si>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</si>
  <si>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</si>
  <si>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</si>
  <si>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</si>
  <si>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</si>
  <si>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</si>
  <si>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</si>
  <si>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</si>
  <si>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</si>
  <si>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</si>
  <si>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</si>
  <si>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</si>
  <si>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</si>
  <si>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</si>
  <si>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</si>
  <si>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</si>
  <si>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</si>
  <si>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</si>
  <si>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</si>
  <si>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</si>
  <si>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</si>
  <si>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</si>
  <si>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</si>
  <si>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</si>
  <si>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</si>
  <si>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</si>
  <si>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</si>
  <si>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</si>
  <si>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</si>
  <si>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</si>
  <si>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</si>
  <si>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</si>
  <si>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</si>
  <si>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</si>
  <si>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</si>
  <si>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</si>
  <si>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</si>
  <si>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</si>
  <si>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</si>
  <si>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</si>
  <si>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</si>
  <si>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</si>
  <si>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</si>
  <si>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</si>
  <si>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</si>
  <si>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</si>
  <si>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</si>
  <si>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</si>
  <si>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</si>
  <si>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</si>
  <si>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</si>
  <si>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</si>
  <si>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</si>
  <si>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</si>
  <si>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</si>
  <si>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</si>
  <si>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</si>
  <si>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</si>
  <si>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</si>
  <si>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</si>
  <si>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</si>
  <si>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</si>
  <si>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</si>
  <si>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</si>
  <si>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</si>
  <si>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</si>
  <si>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</si>
  <si>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</si>
  <si>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</si>
  <si>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</si>
  <si>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</si>
  <si>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</si>
  <si>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</si>
  <si>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</si>
  <si>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</si>
  <si>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</si>
  <si>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</si>
  <si>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</si>
  <si>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</si>
  <si>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</si>
  <si>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</si>
  <si>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</si>
  <si>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</si>
  <si>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</si>
  <si>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</si>
  <si>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</si>
  <si>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</si>
  <si>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</si>
  <si>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</si>
  <si>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</si>
  <si>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</si>
  <si>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</si>
  <si>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</si>
  <si>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</si>
  <si>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</si>
  <si>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</si>
  <si>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</si>
  <si>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</si>
  <si>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</si>
  <si>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</si>
  <si>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</si>
  <si>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</si>
  <si>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</si>
  <si>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</si>
  <si>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</si>
  <si>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</si>
  <si>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</si>
  <si>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</si>
  <si>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</si>
  <si>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</si>
  <si>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</si>
  <si>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</si>
  <si>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</si>
  <si>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</si>
  <si>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</si>
  <si>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</si>
  <si>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</si>
  <si>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</si>
  <si>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</si>
  <si>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</si>
  <si>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</si>
  <si>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</si>
  <si>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</si>
  <si>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</si>
  <si>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</si>
  <si>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</si>
  <si>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</si>
  <si>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</si>
  <si>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</si>
  <si>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</si>
  <si>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</si>
  <si>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</si>
  <si>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</si>
  <si>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</si>
  <si>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</si>
  <si>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</si>
  <si>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</si>
  <si>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</si>
  <si>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</si>
  <si>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</si>
  <si>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</si>
  <si>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</si>
  <si>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</si>
  <si>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</si>
  <si>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</si>
  <si>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</si>
  <si>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</si>
  <si>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</si>
  <si>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</si>
  <si>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</si>
  <si>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</si>
  <si>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</si>
  <si>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</si>
  <si>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</si>
  <si>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</si>
  <si>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</si>
  <si>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</si>
  <si>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</si>
  <si>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</si>
  <si>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</si>
  <si>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</si>
  <si>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</si>
  <si>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</si>
  <si>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</si>
  <si>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</si>
  <si>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</si>
  <si>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</si>
  <si>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</si>
  <si>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</si>
  <si>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</si>
  <si>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</si>
  <si>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</si>
  <si>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</si>
  <si>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</si>
  <si>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</si>
  <si>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</si>
  <si>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</si>
  <si>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</si>
  <si>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</si>
  <si>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</si>
  <si>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</si>
  <si>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</si>
  <si>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</si>
  <si>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</si>
  <si>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</si>
  <si>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</si>
  <si>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</si>
  <si>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</si>
  <si>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</si>
  <si>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</si>
  <si>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</si>
  <si>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</si>
  <si>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</si>
  <si>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</si>
  <si>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</si>
  <si>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</si>
  <si>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</si>
  <si>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</si>
  <si>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</si>
  <si>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</si>
  <si>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</si>
  <si>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</si>
  <si>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</si>
  <si>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</si>
  <si>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</si>
  <si>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</si>
  <si>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</si>
  <si>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</si>
  <si>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</si>
  <si>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</si>
  <si>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</si>
  <si>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</si>
  <si>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</si>
  <si>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</si>
  <si>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</si>
  <si>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</si>
  <si>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</si>
  <si>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</si>
  <si>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</si>
  <si>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</si>
  <si>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</si>
  <si>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</si>
  <si>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</si>
  <si>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</si>
  <si>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</si>
  <si>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</si>
  <si>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</si>
  <si>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</si>
  <si>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</si>
  <si>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</si>
  <si>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</si>
  <si>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</si>
  <si>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</si>
  <si>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</si>
  <si>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</si>
  <si>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</si>
  <si>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</si>
  <si>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</si>
  <si>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</si>
  <si>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</si>
  <si>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</si>
  <si>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</si>
  <si>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</si>
  <si>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</si>
  <si>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</si>
  <si>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</si>
  <si>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</si>
  <si>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</si>
  <si>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</si>
  <si>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</si>
  <si>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</si>
  <si>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</si>
  <si>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</si>
  <si>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</si>
  <si>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</si>
  <si>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</si>
  <si>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</si>
  <si>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</si>
  <si>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</si>
  <si>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</si>
  <si>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</si>
  <si>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</si>
  <si>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</si>
  <si>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</si>
  <si>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</si>
  <si>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</si>
  <si>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</si>
  <si>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</si>
  <si>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</si>
  <si>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</si>
  <si>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</si>
  <si>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</si>
  <si>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</si>
  <si>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</si>
  <si>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</si>
  <si>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</si>
  <si>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</si>
  <si>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</si>
  <si>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</si>
  <si>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</si>
  <si>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</si>
  <si>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</si>
  <si>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</si>
  <si>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</si>
  <si>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</si>
  <si>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</si>
  <si>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</si>
  <si>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</si>
  <si>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</si>
  <si>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</si>
  <si>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</si>
  <si>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</si>
  <si>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</si>
  <si>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</si>
  <si>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</si>
  <si>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</si>
  <si>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</si>
  <si>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</si>
  <si>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</si>
  <si>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</si>
  <si>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</si>
  <si>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</si>
  <si>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</si>
  <si>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</si>
  <si>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</si>
  <si>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</si>
  <si>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</si>
  <si>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</si>
  <si>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</si>
  <si>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</si>
  <si>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</si>
  <si>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</si>
  <si>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</si>
  <si>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</si>
  <si>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</si>
  <si>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</si>
  <si>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</si>
  <si>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</si>
  <si>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</si>
  <si>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</si>
  <si>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</si>
  <si>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</si>
  <si>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</si>
  <si>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</si>
  <si>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</si>
  <si>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</si>
  <si>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</si>
  <si>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</si>
  <si>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</si>
  <si>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</si>
  <si>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</si>
  <si>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</si>
  <si>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</si>
  <si>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</si>
  <si>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</si>
  <si>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</si>
  <si>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</si>
  <si>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</si>
  <si>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</si>
  <si>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</si>
  <si>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</si>
  <si>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</si>
  <si>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</si>
  <si>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</si>
  <si>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</si>
  <si>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</si>
  <si>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</si>
  <si>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</si>
  <si>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</si>
  <si>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</si>
  <si>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</si>
  <si>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</si>
  <si>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</si>
  <si>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</si>
  <si>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</si>
  <si>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</si>
  <si>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</si>
  <si>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</si>
  <si>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</si>
  <si>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</si>
  <si>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</si>
  <si>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</si>
  <si>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</si>
  <si>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</si>
  <si>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</si>
  <si>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</si>
  <si>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</si>
  <si>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</si>
  <si>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</si>
  <si>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</si>
  <si>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</si>
  <si>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</si>
  <si>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</si>
  <si>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</si>
  <si>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</si>
  <si>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</si>
  <si>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</si>
  <si>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</si>
  <si>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</si>
  <si>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</si>
  <si>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</si>
  <si>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</si>
  <si>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</si>
  <si>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</si>
  <si>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</si>
  <si>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</si>
  <si>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</si>
  <si>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</si>
  <si>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</si>
  <si>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</si>
  <si>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</si>
  <si>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</si>
  <si>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</si>
  <si>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</si>
  <si>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</si>
  <si>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</si>
  <si>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</si>
  <si>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</si>
  <si>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</si>
  <si>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</si>
  <si>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</si>
  <si>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</si>
  <si>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</si>
  <si>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</si>
  <si>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</si>
  <si>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</si>
  <si>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</si>
  <si>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</si>
  <si>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</si>
  <si>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</si>
  <si>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</si>
  <si>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</si>
  <si>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</si>
  <si>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</si>
  <si>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</si>
  <si>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</si>
  <si>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</si>
  <si>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</si>
  <si>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</si>
  <si>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</si>
  <si>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</si>
  <si>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</si>
  <si>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</si>
  <si>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</si>
  <si>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</si>
  <si>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</si>
  <si>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</si>
  <si>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</si>
  <si>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</si>
  <si>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</si>
  <si>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</si>
  <si>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</si>
  <si>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</si>
  <si>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</si>
  <si>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</si>
  <si>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</si>
  <si>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</si>
  <si>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</si>
  <si>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</si>
  <si>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</si>
  <si>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</si>
  <si>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</si>
  <si>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</si>
  <si>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</si>
  <si>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</si>
  <si>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</si>
  <si>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</si>
  <si>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</si>
  <si>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</si>
  <si>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</si>
  <si>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</si>
  <si>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</si>
  <si>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</si>
  <si>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</si>
  <si>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</si>
  <si>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</si>
  <si>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</si>
  <si>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</si>
  <si>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</si>
  <si>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</si>
  <si>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</si>
  <si>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</si>
  <si>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</si>
  <si>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</si>
  <si>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</si>
  <si>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</si>
  <si>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</si>
  <si>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</si>
  <si>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</si>
  <si>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</si>
  <si>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</si>
  <si>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</si>
  <si>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</si>
  <si>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</si>
  <si>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</si>
  <si>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</si>
  <si>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</si>
  <si>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</si>
  <si>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</si>
  <si>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</si>
  <si>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</si>
  <si>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</si>
  <si>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</si>
  <si>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</si>
  <si>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</si>
  <si>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</si>
  <si>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</si>
  <si>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</si>
  <si>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</si>
  <si>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</si>
  <si>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</si>
  <si>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</si>
  <si>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</si>
  <si>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</si>
  <si>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</si>
  <si>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</si>
  <si>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</si>
  <si>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</si>
  <si>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</si>
  <si>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</si>
  <si>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</si>
  <si>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</si>
  <si>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</si>
  <si>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</si>
  <si>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</si>
  <si>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</si>
  <si>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</si>
  <si>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</si>
  <si>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</si>
  <si>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</si>
  <si>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</si>
  <si>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</si>
  <si>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</si>
  <si>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</si>
  <si>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</si>
  <si>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</si>
  <si>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</si>
  <si>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</si>
  <si>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</si>
  <si>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</si>
  <si>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</si>
  <si>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</si>
  <si>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</si>
  <si>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</si>
  <si>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</si>
  <si>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</si>
  <si>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</si>
  <si>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</si>
  <si>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</si>
  <si>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</si>
  <si>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</si>
  <si>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</si>
  <si>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</si>
  <si>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</si>
  <si>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</si>
  <si>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</si>
  <si>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</si>
  <si>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</si>
  <si>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</si>
  <si>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</si>
  <si>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</si>
  <si>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</si>
  <si>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</si>
  <si>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</si>
  <si>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</si>
  <si>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</si>
  <si>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</si>
  <si>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</si>
  <si>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</si>
  <si>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</si>
  <si>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</si>
  <si>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</si>
  <si>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</si>
  <si>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</si>
  <si>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</si>
  <si>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</si>
  <si>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</si>
  <si>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</si>
  <si>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</si>
  <si>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</si>
  <si>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</si>
  <si>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</si>
  <si>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</si>
  <si>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</si>
  <si>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</si>
  <si>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</si>
  <si>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</si>
  <si>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</si>
  <si>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</si>
  <si>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</si>
  <si>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</si>
  <si>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</si>
  <si>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</si>
  <si>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</si>
  <si>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</si>
  <si>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</si>
  <si>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</si>
  <si>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</si>
  <si>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</si>
  <si>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</si>
  <si>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</si>
  <si>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</si>
  <si>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</si>
  <si>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</si>
  <si>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</si>
  <si>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</si>
  <si>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</si>
  <si>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</si>
  <si>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</si>
  <si>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</si>
  <si>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</si>
  <si>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</si>
  <si>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</si>
  <si>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</si>
  <si>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</si>
  <si>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</si>
  <si>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</si>
  <si>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</si>
  <si>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</si>
  <si>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</si>
  <si>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</si>
  <si>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</si>
  <si>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</si>
  <si>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</si>
  <si>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</si>
  <si>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</si>
  <si>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</si>
  <si>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</si>
  <si>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</si>
  <si>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</si>
  <si>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</si>
  <si>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</si>
  <si>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</si>
  <si>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</si>
  <si>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</si>
  <si>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</si>
  <si>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</si>
  <si>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</si>
  <si>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</si>
  <si>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</si>
  <si>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</si>
  <si>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</si>
  <si>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</si>
  <si>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</si>
  <si>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</si>
  <si>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</si>
  <si>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</si>
  <si>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</si>
  <si>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</si>
  <si>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</si>
  <si>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</si>
  <si>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</si>
  <si>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</si>
  <si>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</si>
  <si>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</si>
  <si>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</si>
  <si>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</si>
  <si>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</si>
  <si>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</si>
  <si>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</si>
  <si>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</si>
  <si>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</si>
  <si>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</si>
  <si>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</si>
  <si>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</si>
  <si>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</si>
  <si>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</si>
  <si>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</si>
  <si>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</si>
  <si>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</si>
  <si>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</si>
  <si>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</si>
  <si>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</si>
  <si>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</si>
  <si>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</si>
  <si>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</si>
  <si>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</si>
  <si>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</si>
  <si>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</si>
  <si>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</si>
  <si>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</si>
  <si>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</si>
  <si>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</si>
  <si>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</si>
  <si>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</si>
  <si>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</si>
  <si>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</si>
  <si>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</si>
  <si>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</si>
  <si>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</si>
  <si>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</si>
  <si>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</si>
  <si>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</si>
  <si>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</si>
  <si>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</si>
  <si>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</si>
  <si>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</si>
  <si>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</si>
  <si>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</si>
  <si>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</si>
  <si>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</si>
  <si>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</si>
  <si>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</si>
  <si>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</si>
  <si>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</si>
  <si>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</si>
  <si>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</si>
  <si>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</si>
  <si>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</si>
  <si>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</si>
  <si>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</si>
  <si>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</si>
  <si>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</si>
  <si>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</si>
  <si>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</si>
  <si>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</si>
  <si>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</si>
  <si>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</si>
  <si>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</si>
  <si>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</si>
  <si>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</si>
  <si>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</si>
  <si>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</si>
  <si>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</si>
  <si>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</si>
  <si>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</si>
  <si>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</si>
  <si>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</si>
  <si>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</si>
  <si>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</si>
  <si>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</si>
  <si>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</si>
  <si>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</si>
  <si>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</si>
  <si>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</si>
  <si>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</si>
  <si>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</si>
  <si>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</si>
  <si>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</si>
  <si>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</si>
  <si>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</si>
  <si>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</si>
  <si>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</si>
  <si>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</si>
  <si>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</si>
  <si>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</si>
  <si>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</si>
  <si>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</si>
  <si>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</si>
  <si>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</si>
  <si>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</si>
  <si>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</si>
  <si>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</si>
  <si>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</si>
  <si>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</si>
  <si>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</si>
  <si>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</si>
  <si>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</si>
  <si>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</si>
  <si>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</si>
  <si>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</si>
  <si>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</si>
  <si>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</si>
  <si>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</si>
  <si>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</si>
  <si>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</si>
  <si>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</si>
  <si>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</si>
  <si>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</si>
  <si>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</si>
  <si>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</si>
  <si>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</si>
  <si>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</si>
  <si>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</si>
  <si>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</si>
  <si>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</si>
  <si>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</si>
  <si>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</si>
  <si>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</si>
  <si>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</si>
  <si>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</si>
  <si>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</si>
  <si>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</si>
  <si>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</si>
  <si>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</si>
  <si>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</si>
  <si>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</si>
  <si>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</si>
  <si>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</si>
  <si>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</si>
  <si>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</si>
  <si>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</si>
  <si>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</si>
  <si>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</si>
  <si>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</si>
  <si>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</si>
  <si>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</si>
  <si>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</si>
  <si>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</si>
  <si>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</si>
  <si>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</si>
  <si>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</si>
  <si>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</si>
  <si>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</si>
  <si>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</si>
  <si>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</si>
  <si>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</si>
  <si>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</si>
  <si>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</si>
  <si>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</si>
  <si>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</si>
  <si>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</si>
  <si>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</si>
  <si>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</si>
  <si>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</si>
  <si>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</si>
  <si>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</si>
  <si>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</si>
  <si>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</si>
  <si>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</si>
  <si>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</si>
  <si>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</si>
  <si>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</si>
  <si>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</si>
  <si>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</si>
  <si>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</si>
  <si>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</si>
  <si>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</si>
  <si>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</si>
  <si>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</si>
  <si>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</si>
  <si>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</si>
  <si>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</si>
  <si>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</si>
  <si>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</si>
  <si>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</si>
  <si>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</si>
  <si>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</si>
  <si>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</si>
  <si>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</si>
  <si>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</si>
  <si>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</si>
  <si>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</si>
  <si>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</si>
  <si>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</si>
  <si>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</si>
  <si>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</si>
  <si>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</si>
  <si>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</si>
  <si>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</si>
  <si>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</si>
  <si>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</si>
  <si>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</si>
  <si>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</si>
  <si>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</si>
  <si>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</si>
  <si>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</si>
  <si>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</si>
  <si>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</si>
  <si>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</si>
  <si>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</si>
  <si>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</si>
  <si>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</si>
  <si>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</si>
  <si>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</si>
  <si>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</si>
  <si>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</si>
  <si>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</si>
  <si>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</si>
  <si>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</si>
  <si>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</si>
  <si>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</si>
  <si>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</si>
  <si>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</si>
  <si>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</si>
  <si>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</si>
  <si>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</si>
  <si>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</si>
  <si>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</si>
  <si>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</si>
  <si>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</si>
  <si>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</si>
  <si>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</si>
  <si>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</si>
  <si>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</si>
  <si>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</si>
  <si>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</si>
  <si>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</si>
  <si>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</si>
  <si>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</si>
  <si>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</si>
  <si>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</si>
  <si>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</si>
  <si>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</si>
  <si>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</si>
  <si>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</si>
  <si>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</si>
  <si>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</si>
  <si>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</si>
  <si>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</si>
  <si>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</si>
  <si>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</si>
  <si>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</si>
  <si>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</si>
  <si>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</si>
  <si>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</si>
  <si>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</si>
  <si>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</si>
  <si>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</si>
  <si>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</si>
  <si>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</si>
  <si>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</si>
  <si>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</si>
  <si>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</si>
  <si>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</si>
  <si>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</si>
  <si>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</si>
  <si>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</si>
  <si>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</si>
  <si>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</si>
  <si>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</si>
  <si>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</si>
  <si>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</si>
  <si>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</si>
  <si>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</si>
  <si>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</si>
  <si>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</si>
  <si>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</si>
  <si>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</si>
  <si>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</si>
  <si>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</si>
  <si>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</si>
  <si>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</si>
  <si>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</si>
  <si>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</si>
  <si>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</si>
  <si>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</si>
  <si>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</si>
  <si>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</si>
  <si>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</si>
  <si>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</si>
  <si>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</si>
  <si>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</si>
  <si>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</si>
  <si>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</si>
  <si>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</si>
  <si>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</si>
  <si>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</si>
  <si>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</si>
  <si>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</si>
  <si>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</si>
  <si>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</si>
  <si>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</si>
  <si>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</si>
  <si>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</si>
  <si>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</si>
  <si>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</si>
  <si>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</si>
  <si>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</si>
  <si>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</si>
  <si>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</si>
  <si>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</si>
  <si>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</si>
  <si>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</si>
  <si>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</si>
  <si>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</si>
  <si>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</si>
  <si>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</si>
  <si>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</si>
  <si>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</si>
  <si>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</si>
  <si>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</si>
  <si>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</si>
  <si>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</si>
  <si>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</si>
  <si>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</si>
  <si>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</si>
  <si>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</si>
  <si>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</si>
  <si>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</si>
  <si>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</si>
  <si>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</si>
  <si>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</si>
  <si>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</si>
  <si>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</si>
  <si>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</si>
  <si>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</si>
  <si>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</si>
  <si>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</si>
  <si>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</si>
  <si>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</si>
  <si>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</si>
  <si>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</si>
  <si>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</si>
  <si>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</si>
  <si>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</si>
  <si>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</si>
  <si>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</si>
  <si>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</si>
  <si>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</si>
  <si>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</si>
  <si>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</si>
  <si>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</si>
  <si>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</si>
  <si>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</si>
  <si>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</si>
  <si>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</si>
  <si>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</si>
  <si>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</si>
  <si>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</si>
  <si>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</si>
  <si>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</si>
  <si>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</si>
  <si>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</si>
  <si>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</si>
  <si>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</si>
  <si>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</si>
  <si>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</si>
  <si>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</si>
  <si>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</si>
  <si>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</si>
  <si>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</si>
  <si>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</si>
  <si>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</si>
  <si>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</si>
  <si>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</si>
  <si>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</si>
  <si>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</si>
  <si>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</si>
  <si>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</si>
  <si>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</si>
  <si>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</si>
  <si>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</si>
  <si>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</si>
  <si>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</si>
  <si>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</si>
  <si>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</si>
  <si>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</si>
  <si>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</si>
  <si>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</si>
  <si>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</si>
  <si>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</si>
  <si>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</si>
  <si>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</si>
  <si>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</si>
  <si>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</si>
  <si>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</si>
  <si>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</si>
  <si>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</si>
  <si>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</si>
  <si>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</si>
  <si>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</si>
  <si>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</si>
  <si>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</si>
  <si>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</si>
  <si>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</si>
  <si>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</si>
  <si>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</si>
  <si>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</si>
  <si>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</si>
  <si>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</si>
  <si>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</si>
  <si>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</si>
  <si>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</si>
  <si>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</si>
  <si>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</si>
  <si>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</si>
  <si>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</si>
  <si>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</si>
  <si>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</si>
  <si>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</si>
  <si>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</si>
  <si>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</si>
  <si>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</si>
  <si>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</si>
  <si>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</si>
  <si>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</si>
  <si>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</si>
  <si>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</si>
  <si>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</si>
  <si>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</si>
  <si>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</si>
  <si>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</si>
  <si>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</si>
  <si>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</si>
  <si>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</si>
  <si>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</si>
  <si>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</si>
  <si>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</si>
  <si>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</si>
  <si>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</si>
  <si>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</si>
  <si>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</si>
  <si>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</si>
  <si>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</si>
  <si>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</si>
  <si>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</si>
  <si>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</si>
  <si>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</si>
  <si>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</si>
  <si>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</si>
  <si>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</si>
  <si>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</si>
  <si>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</si>
  <si>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</si>
  <si>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</si>
  <si>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</si>
  <si>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</si>
  <si>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</si>
  <si>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</si>
  <si>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</si>
  <si>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</si>
  <si>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</si>
  <si>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</si>
  <si>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</si>
  <si>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</si>
  <si>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</si>
  <si>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</si>
  <si>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</si>
  <si>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</si>
  <si>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</si>
  <si>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</si>
  <si>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</si>
  <si>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</si>
  <si>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</si>
  <si>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</si>
  <si>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</si>
  <si>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</si>
  <si>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</si>
  <si>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</si>
  <si>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</si>
  <si>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</si>
  <si>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</si>
  <si>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</si>
  <si>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</si>
  <si>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</si>
  <si>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</si>
  <si>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</si>
  <si>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</si>
  <si>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</si>
  <si>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</si>
  <si>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</si>
  <si>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</si>
  <si>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</si>
  <si>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</si>
  <si>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</si>
  <si>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</si>
  <si>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</si>
  <si>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</si>
  <si>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</si>
  <si>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</si>
  <si>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</si>
  <si>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</si>
  <si>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</si>
  <si>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</si>
  <si>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</si>
  <si>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</si>
  <si>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</si>
  <si>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</si>
  <si>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</si>
  <si>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</si>
  <si>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</si>
  <si>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</si>
  <si>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</si>
  <si>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</si>
  <si>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</si>
  <si>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</si>
  <si>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</si>
  <si>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</si>
  <si>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</si>
  <si>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</si>
  <si>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</si>
  <si>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</si>
  <si>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</si>
  <si>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</si>
  <si>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</si>
  <si>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</si>
  <si>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</si>
  <si>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</si>
  <si>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</si>
  <si>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</si>
  <si>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</si>
  <si>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</si>
  <si>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</si>
  <si>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</si>
  <si>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</si>
  <si>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</si>
  <si>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</si>
  <si>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</si>
  <si>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</si>
  <si>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</si>
  <si>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</si>
  <si>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</si>
  <si>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</si>
  <si>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</si>
  <si>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</si>
  <si>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</si>
  <si>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</si>
  <si>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</si>
  <si>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</si>
  <si>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</si>
  <si>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</si>
  <si>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</si>
  <si>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</si>
  <si>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</si>
  <si>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</si>
  <si>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</si>
  <si>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</si>
  <si>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</si>
  <si>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</si>
  <si>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</si>
  <si>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</si>
  <si>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</si>
  <si>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</si>
  <si>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</si>
  <si>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</si>
  <si>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</si>
  <si>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</si>
  <si>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</si>
  <si>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</si>
  <si>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</si>
  <si>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</si>
  <si>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</si>
  <si>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</si>
  <si>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</si>
  <si>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</si>
  <si>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</si>
  <si>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</si>
  <si>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</si>
  <si>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</si>
  <si>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</si>
  <si>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</si>
  <si>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</si>
  <si>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</si>
  <si>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</si>
  <si>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</si>
  <si>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</si>
  <si>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</si>
  <si>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</si>
  <si>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</si>
  <si>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</si>
  <si>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</si>
  <si>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</si>
  <si>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</si>
  <si>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</si>
  <si>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</si>
  <si>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</si>
  <si>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</si>
  <si>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</si>
  <si>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</si>
  <si>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</si>
  <si>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</si>
  <si>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</si>
  <si>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</si>
  <si>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</si>
  <si>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</si>
  <si>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</si>
  <si>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</si>
  <si>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</si>
  <si>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</si>
  <si>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</si>
  <si>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</si>
  <si>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</si>
  <si>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</si>
  <si>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</si>
  <si>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</si>
  <si>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</si>
  <si>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</si>
  <si>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</si>
  <si>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</si>
  <si>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</si>
  <si>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</si>
  <si>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</si>
  <si>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</si>
  <si>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</si>
  <si>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</si>
  <si>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</si>
  <si>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</si>
  <si>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</si>
  <si>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</si>
  <si>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</si>
  <si>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</si>
  <si>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</si>
  <si>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</si>
  <si>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</si>
  <si>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</si>
  <si>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</si>
  <si>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</si>
  <si>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</si>
  <si>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</si>
  <si>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</si>
  <si>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</si>
  <si>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</si>
  <si>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</si>
  <si>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</si>
  <si>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</si>
  <si>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</si>
  <si>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</si>
  <si>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</si>
  <si>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</si>
  <si>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</si>
  <si>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</si>
  <si>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</si>
  <si>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</si>
  <si>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</si>
  <si>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</si>
  <si>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</si>
  <si>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</si>
  <si>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</si>
  <si>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</si>
  <si>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</si>
  <si>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</si>
  <si>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</si>
  <si>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</si>
  <si>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</si>
  <si>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</si>
  <si>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</si>
  <si>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</si>
  <si>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</si>
  <si>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</si>
  <si>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</si>
  <si>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</si>
  <si>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</si>
  <si>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</si>
  <si>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</si>
  <si>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</si>
  <si>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</si>
  <si>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</si>
  <si>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</si>
  <si>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</si>
  <si>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</si>
  <si>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</si>
  <si>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</si>
  <si>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</si>
  <si>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</si>
  <si>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</si>
  <si>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</si>
  <si>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</si>
  <si>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</si>
  <si>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</si>
  <si>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</si>
  <si>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</si>
  <si>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</si>
  <si>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</si>
  <si>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</si>
  <si>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</si>
  <si>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</si>
  <si>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</si>
  <si>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</si>
  <si>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</si>
  <si>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</si>
  <si>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</si>
  <si>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</si>
  <si>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</si>
  <si>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</si>
  <si>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</si>
  <si>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</si>
  <si>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</si>
  <si>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</si>
  <si>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</si>
  <si>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</si>
  <si>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</si>
  <si>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</si>
  <si>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</si>
  <si>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</si>
  <si>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</si>
  <si>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</si>
  <si>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</si>
  <si>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</si>
  <si>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</si>
  <si>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</si>
  <si>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</si>
  <si>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</si>
  <si>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</si>
  <si>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</si>
  <si>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</si>
  <si>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</si>
  <si>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</si>
  <si>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</si>
  <si>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</si>
  <si>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</si>
  <si>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</si>
  <si>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</si>
  <si>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</si>
  <si>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</si>
  <si>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</si>
  <si>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</si>
  <si>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</si>
  <si>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</si>
  <si>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</si>
  <si>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</si>
  <si>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</si>
  <si>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</si>
  <si>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</si>
  <si>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</si>
  <si>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</si>
  <si>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</si>
  <si>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</si>
  <si>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</si>
  <si>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</si>
  <si>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</si>
  <si>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</si>
  <si>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</si>
  <si>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</si>
  <si>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</si>
  <si>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</si>
  <si>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</si>
  <si>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</si>
  <si>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</si>
  <si>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</si>
  <si>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</si>
  <si>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</si>
  <si>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</si>
  <si>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</si>
  <si>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</si>
  <si>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</si>
  <si>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</si>
  <si>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</si>
  <si>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</si>
  <si>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</si>
  <si>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</si>
  <si>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</si>
  <si>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</si>
  <si>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</si>
  <si>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</si>
  <si>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</si>
  <si>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</si>
  <si>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</si>
  <si>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</si>
  <si>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</si>
  <si>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</si>
  <si>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</si>
  <si>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</si>
  <si>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</si>
  <si>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</si>
  <si>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</si>
  <si>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</si>
  <si>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</si>
  <si>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</si>
  <si>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</si>
  <si>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</si>
  <si>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</si>
  <si>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</si>
  <si>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</si>
  <si>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</si>
  <si>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</si>
  <si>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</si>
  <si>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</si>
  <si>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</si>
  <si>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</si>
  <si>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</si>
  <si>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</si>
  <si>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</si>
  <si>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</si>
  <si>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</si>
  <si>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</si>
  <si>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</si>
  <si>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</si>
  <si>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</si>
  <si>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</si>
  <si>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</si>
  <si>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</si>
  <si>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</si>
  <si>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</si>
  <si>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</si>
  <si>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</si>
  <si>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</si>
  <si>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</si>
  <si>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</si>
  <si>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</si>
  <si>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</si>
  <si>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</si>
  <si>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</si>
  <si>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</si>
  <si>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</si>
  <si>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</si>
  <si>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</si>
  <si>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</si>
  <si>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</si>
  <si>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</si>
  <si>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</si>
  <si>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</si>
  <si>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</si>
  <si>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</si>
  <si>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</si>
  <si>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</si>
  <si>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</si>
  <si>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</si>
  <si>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</si>
  <si>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</si>
  <si>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</si>
  <si>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</si>
  <si>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</si>
  <si>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</si>
  <si>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</si>
  <si>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</si>
  <si>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</si>
  <si>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</si>
  <si>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</si>
  <si>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</si>
  <si>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</si>
  <si>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</si>
  <si>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</si>
  <si>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</si>
  <si>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</si>
  <si>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</si>
  <si>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</si>
  <si>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</si>
  <si>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</si>
  <si>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</si>
  <si>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</si>
  <si>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</si>
  <si>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</si>
  <si>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</si>
  <si>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</si>
  <si>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</si>
  <si>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</si>
  <si>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</si>
  <si>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</si>
  <si>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</si>
  <si>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</si>
  <si>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</si>
  <si>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</si>
  <si>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</si>
  <si>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</si>
  <si>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</si>
  <si>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</si>
  <si>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</si>
  <si>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</si>
  <si>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</si>
  <si>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</si>
  <si>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</si>
  <si>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</si>
  <si>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</si>
  <si>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</si>
  <si>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</si>
  <si>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</si>
  <si>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</si>
  <si>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</si>
  <si>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</si>
  <si>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</si>
  <si>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</si>
  <si>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</si>
  <si>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</si>
  <si>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</si>
  <si>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</si>
  <si>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</si>
  <si>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</si>
  <si>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</si>
  <si>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</si>
  <si>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</si>
  <si>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</si>
  <si>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</si>
  <si>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</si>
  <si>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</si>
  <si>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</si>
  <si>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</si>
  <si>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</si>
  <si>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</si>
  <si>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</si>
  <si>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</si>
  <si>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</si>
  <si>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</si>
  <si>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</si>
  <si>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</si>
  <si>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</si>
  <si>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</si>
  <si>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</si>
  <si>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</si>
  <si>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</si>
  <si>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</si>
  <si>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</si>
  <si>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</si>
  <si>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</si>
  <si>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</si>
  <si>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</si>
  <si>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</si>
  <si>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</si>
  <si>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</si>
  <si>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</si>
  <si>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</si>
  <si>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</si>
  <si>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</si>
  <si>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</si>
  <si>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</si>
  <si>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</si>
  <si>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</si>
  <si>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</si>
  <si>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</si>
  <si>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</si>
  <si>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</si>
  <si>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</si>
  <si>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</si>
  <si>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</si>
  <si>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</si>
  <si>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</si>
  <si>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</si>
  <si>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</si>
  <si>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</si>
  <si>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</si>
  <si>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</si>
  <si>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</si>
  <si>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</si>
  <si>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</si>
  <si>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</si>
  <si>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</si>
  <si>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</si>
  <si>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</si>
  <si>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</si>
  <si>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</si>
  <si>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</si>
  <si>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</si>
  <si>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</si>
  <si>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</si>
  <si>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</si>
  <si>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</si>
  <si>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</si>
  <si>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</si>
  <si>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</si>
  <si>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</si>
  <si>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</si>
  <si>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</si>
  <si>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</si>
  <si>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</si>
  <si>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</si>
  <si>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</si>
  <si>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</si>
  <si>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</si>
  <si>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</si>
  <si>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</si>
  <si>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</si>
  <si>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</si>
  <si>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</si>
  <si>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</si>
  <si>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</si>
  <si>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</si>
  <si>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</si>
  <si>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</si>
  <si>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</si>
  <si>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</si>
  <si>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</si>
  <si>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</si>
  <si>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</si>
  <si>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</si>
  <si>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</si>
  <si>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</si>
  <si>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</si>
  <si>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</si>
  <si>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</si>
  <si>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</si>
  <si>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</si>
  <si>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</si>
  <si>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</si>
  <si>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</si>
  <si>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</si>
  <si>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</si>
  <si>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</si>
  <si>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</si>
  <si>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</si>
  <si>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</si>
  <si>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</si>
  <si>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</si>
  <si>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</si>
  <si>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</si>
  <si>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</si>
  <si>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</si>
  <si>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</si>
  <si>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</si>
  <si>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</si>
  <si>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</si>
  <si>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</si>
  <si>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</si>
  <si>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</si>
  <si>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</si>
  <si>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</si>
  <si>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</si>
  <si>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</si>
  <si>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</si>
  <si>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</si>
  <si>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</si>
  <si>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</si>
  <si>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</si>
  <si>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</si>
  <si>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</si>
  <si>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</si>
  <si>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</si>
  <si>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</si>
  <si>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</si>
  <si>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</si>
  <si>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</si>
  <si>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</si>
  <si>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</si>
  <si>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</si>
  <si>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</si>
  <si>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</si>
  <si>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</si>
  <si>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</si>
  <si>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</si>
  <si>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</si>
  <si>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</si>
  <si>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</si>
  <si>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</si>
  <si>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</si>
  <si>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</si>
  <si>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</si>
  <si>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</si>
  <si>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</si>
  <si>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</si>
  <si>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</si>
  <si>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</si>
  <si>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</si>
  <si>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</si>
  <si>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</si>
  <si>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</si>
  <si>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</si>
  <si>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</si>
  <si>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</si>
  <si>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</si>
  <si>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</si>
  <si>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</si>
  <si>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</si>
  <si>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</si>
  <si>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</si>
  <si>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</si>
  <si>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</si>
  <si>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</si>
  <si>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</si>
  <si>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</si>
  <si>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</si>
  <si>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</si>
  <si>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</si>
  <si>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</si>
  <si>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</si>
  <si>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</si>
  <si>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</si>
  <si>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</si>
  <si>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</si>
  <si>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</si>
  <si>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</si>
  <si>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</si>
  <si>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</si>
  <si>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</si>
  <si>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</si>
  <si>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</si>
  <si>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</si>
  <si>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</si>
  <si>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</si>
  <si>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</si>
  <si>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</si>
  <si>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</si>
  <si>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</si>
  <si>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</si>
  <si>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</si>
  <si>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</si>
  <si>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</si>
  <si>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</si>
  <si>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</si>
  <si>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</si>
  <si>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</si>
  <si>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</si>
  <si>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</si>
  <si>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</si>
  <si>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</si>
  <si>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</si>
  <si>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</si>
  <si>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</si>
  <si>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</si>
  <si>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</si>
  <si>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</si>
  <si>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</si>
  <si>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</si>
  <si>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</si>
  <si>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</si>
  <si>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</si>
  <si>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</si>
  <si>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</si>
  <si>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</si>
  <si>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</si>
  <si>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</si>
  <si>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</si>
  <si>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</si>
  <si>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</si>
  <si>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</si>
  <si>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</si>
  <si>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</si>
  <si>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</si>
  <si>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</si>
  <si>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</si>
  <si>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</si>
  <si>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</si>
  <si>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</si>
  <si>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</si>
  <si>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</si>
  <si>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</si>
  <si>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</si>
  <si>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</si>
  <si>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</si>
  <si>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</si>
  <si>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</si>
  <si>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</si>
  <si>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</si>
  <si>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</si>
  <si>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</si>
  <si>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</si>
  <si>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</si>
  <si>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</si>
  <si>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</si>
  <si>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</si>
  <si>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</si>
  <si>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</si>
  <si>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</si>
  <si>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</si>
  <si>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</si>
  <si>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</si>
  <si>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</si>
  <si>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</si>
  <si>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</si>
  <si>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</si>
  <si>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</si>
  <si>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</si>
  <si>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</si>
  <si>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</si>
  <si>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</si>
  <si>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</si>
  <si>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</si>
  <si>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</si>
  <si>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</si>
  <si>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</si>
  <si>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</si>
  <si>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</si>
  <si>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</si>
  <si>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</si>
  <si>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</si>
  <si>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</si>
  <si>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</si>
  <si>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</si>
  <si>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</si>
  <si>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</si>
  <si>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</si>
  <si>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</si>
  <si>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</si>
  <si>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</si>
  <si>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</si>
  <si>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</si>
  <si>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</si>
  <si>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</si>
  <si>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</si>
  <si>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</si>
  <si>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</si>
  <si>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</si>
  <si>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</si>
  <si>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</si>
  <si>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</si>
  <si>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</si>
  <si>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</si>
  <si>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</si>
  <si>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</si>
  <si>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</si>
  <si>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</si>
  <si>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</si>
  <si>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</si>
  <si>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</si>
  <si>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</si>
  <si>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</si>
  <si>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</si>
  <si>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</si>
  <si>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</si>
  <si>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</si>
  <si>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</si>
  <si>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</si>
  <si>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</si>
  <si>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</si>
  <si>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</si>
  <si>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</si>
  <si>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</si>
  <si>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</si>
  <si>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</si>
  <si>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</si>
  <si>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</si>
  <si>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</si>
  <si>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</si>
  <si>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</si>
  <si>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</si>
  <si>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</si>
  <si>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</si>
  <si>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</si>
  <si>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</si>
  <si>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</si>
  <si>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</si>
  <si>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</si>
  <si>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</si>
  <si>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</si>
  <si>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</si>
  <si>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</si>
  <si>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</si>
  <si>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</si>
  <si>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</si>
  <si>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</si>
  <si>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</si>
  <si>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</si>
  <si>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</si>
  <si>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</si>
  <si>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</si>
  <si>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</si>
  <si>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</si>
  <si>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</si>
  <si>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</si>
  <si>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</si>
  <si>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</si>
  <si>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</si>
  <si>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</si>
  <si>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</si>
  <si>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</si>
  <si>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</si>
  <si>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</si>
  <si>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</si>
  <si>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</si>
  <si>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</si>
  <si>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</si>
  <si>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</si>
  <si>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</si>
  <si>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</si>
  <si>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</si>
  <si>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</si>
  <si>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</si>
  <si>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</si>
  <si>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</si>
  <si>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</si>
  <si>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</si>
  <si>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</si>
  <si>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</si>
  <si>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</si>
  <si>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</si>
  <si>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</si>
  <si>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</si>
  <si>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</si>
  <si>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</si>
  <si>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</si>
  <si>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</si>
  <si>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</si>
  <si>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</si>
  <si>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</si>
  <si>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</si>
  <si>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</si>
  <si>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</si>
  <si>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</si>
  <si>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</si>
  <si>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</si>
  <si>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</si>
  <si>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</si>
  <si>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</si>
  <si>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</si>
  <si>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</si>
  <si>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</si>
  <si>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</si>
  <si>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</si>
  <si>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</si>
  <si>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</si>
  <si>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</si>
  <si>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</si>
  <si>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</si>
  <si>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</si>
  <si>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</si>
  <si>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</si>
  <si>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</si>
  <si>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</si>
  <si>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</si>
  <si>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</si>
  <si>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</si>
  <si>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</si>
  <si>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</si>
  <si>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</si>
  <si>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</si>
  <si>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</si>
  <si>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</si>
  <si>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</si>
  <si>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</si>
  <si>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</si>
  <si>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</si>
  <si>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</si>
  <si>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</si>
  <si>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</si>
  <si>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</si>
  <si>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</si>
  <si>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</si>
  <si>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</si>
  <si>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</si>
  <si>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</si>
  <si>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</si>
  <si>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</si>
  <si>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</si>
  <si>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</si>
  <si>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</si>
  <si>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</si>
  <si>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</si>
  <si>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</si>
  <si>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</si>
  <si>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</si>
  <si>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</si>
  <si>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</si>
  <si>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</si>
  <si>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</si>
  <si>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</si>
  <si>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</si>
  <si>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</si>
  <si>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</si>
  <si>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</si>
  <si>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</si>
  <si>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</si>
  <si>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</si>
  <si>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</si>
  <si>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</si>
  <si>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</si>
  <si>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</si>
  <si>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</si>
  <si>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</si>
  <si>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</si>
  <si>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</si>
  <si>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</si>
  <si>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</si>
  <si>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</si>
  <si>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</si>
  <si>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</si>
  <si>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</si>
  <si>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</si>
  <si>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</si>
  <si>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</si>
  <si>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</si>
  <si>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</si>
  <si>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</si>
  <si>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</si>
  <si>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</si>
  <si>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</si>
  <si>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</si>
  <si>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</si>
  <si>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</si>
  <si>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</si>
  <si>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</si>
  <si>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</si>
  <si>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</si>
  <si>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</si>
  <si>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</si>
  <si>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</si>
  <si>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</si>
  <si>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</si>
  <si>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</si>
  <si>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</si>
  <si>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</si>
  <si>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</si>
  <si>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</si>
  <si>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</si>
  <si>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</si>
  <si>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</si>
  <si>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</si>
  <si>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</si>
  <si>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</si>
  <si>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</si>
  <si>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</si>
  <si>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</si>
  <si>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</si>
  <si>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</si>
  <si>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</si>
  <si>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</si>
  <si>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</si>
  <si>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</si>
  <si>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</si>
  <si>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</si>
  <si>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</si>
  <si>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</si>
  <si>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</si>
  <si>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</si>
  <si>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</si>
  <si>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</si>
  <si>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</si>
  <si>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</si>
  <si>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</si>
  <si>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</si>
  <si>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</si>
  <si>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</si>
  <si>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</si>
  <si>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</si>
  <si>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</si>
  <si>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</si>
  <si>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</si>
  <si>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</si>
  <si>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</si>
  <si>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</si>
  <si>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</si>
  <si>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</si>
  <si>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</si>
  <si>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</si>
  <si>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</si>
  <si>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</si>
  <si>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</si>
  <si>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</si>
  <si>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</si>
  <si>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</si>
  <si>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</si>
  <si>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</si>
  <si>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</si>
  <si>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</si>
  <si>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</si>
  <si>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</si>
  <si>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</si>
  <si>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</si>
  <si>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</si>
  <si>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</si>
  <si>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</si>
  <si>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</si>
  <si>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</si>
  <si>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</si>
  <si>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</si>
  <si>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</si>
  <si>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</si>
  <si>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</si>
  <si>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</si>
  <si>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</si>
  <si>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</si>
  <si>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</si>
  <si>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</si>
  <si>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</si>
  <si>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</si>
  <si>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</si>
  <si>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</si>
  <si>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</si>
  <si>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</si>
  <si>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</si>
  <si>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</si>
  <si>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</si>
  <si>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</si>
  <si>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</si>
  <si>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</si>
  <si>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</si>
  <si>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</si>
  <si>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</si>
  <si>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</si>
  <si>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</si>
  <si>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</si>
  <si>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</si>
  <si>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</si>
  <si>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</si>
  <si>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</si>
  <si>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</si>
  <si>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</si>
  <si>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</si>
  <si>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</si>
  <si>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</si>
  <si>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</si>
  <si>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</si>
  <si>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</si>
  <si>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</si>
  <si>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</si>
  <si>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</si>
  <si>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</si>
  <si>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</si>
  <si>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</si>
  <si>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</si>
  <si>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</si>
  <si>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</si>
  <si>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</si>
  <si>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</si>
  <si>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</si>
  <si>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</si>
  <si>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</si>
  <si>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</si>
  <si>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</si>
  <si>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</si>
  <si>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</si>
  <si>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</si>
  <si>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</si>
  <si>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</si>
  <si>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</si>
  <si>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</si>
  <si>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</si>
  <si>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</si>
  <si>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</si>
  <si>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</si>
  <si>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</si>
  <si>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</si>
  <si>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</si>
  <si>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</si>
  <si>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</si>
  <si>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</si>
  <si>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</si>
  <si>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</si>
  <si>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</si>
  <si>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</si>
  <si>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</si>
  <si>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</si>
  <si>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</si>
  <si>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</si>
  <si>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</si>
  <si>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</si>
  <si>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</si>
  <si>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</si>
  <si>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</si>
  <si>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</si>
  <si>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</si>
  <si>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</si>
  <si>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</si>
  <si>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</si>
  <si>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</si>
  <si>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</si>
  <si>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</si>
  <si>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</si>
  <si>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</si>
  <si>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</si>
  <si>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</si>
  <si>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</si>
  <si>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</si>
  <si>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</si>
  <si>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</si>
  <si>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</si>
  <si>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</si>
  <si>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</si>
  <si>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</si>
  <si>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</si>
  <si>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</si>
  <si>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</si>
  <si>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</si>
  <si>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</si>
  <si>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</si>
  <si>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</si>
  <si>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</si>
  <si>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</si>
  <si>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</si>
  <si>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</si>
  <si>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</si>
  <si>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</si>
  <si>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</si>
  <si>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</si>
  <si>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</si>
  <si>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</si>
  <si>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</si>
  <si>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</si>
  <si>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</si>
  <si>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</si>
  <si>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</si>
  <si>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</si>
  <si>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</si>
  <si>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</si>
  <si>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</si>
  <si>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</si>
  <si>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</si>
  <si>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</si>
  <si>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</si>
  <si>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</si>
  <si>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</si>
  <si>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</si>
  <si>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</si>
  <si>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</si>
  <si>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</si>
  <si>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</si>
  <si>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</si>
  <si>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</si>
  <si>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</si>
  <si>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</si>
  <si>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</si>
  <si>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</si>
  <si>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</si>
  <si>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</si>
  <si>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</si>
  <si>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</si>
  <si>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</si>
  <si>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</si>
  <si>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</si>
  <si>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</si>
  <si>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</si>
  <si>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</si>
  <si>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</si>
  <si>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</si>
  <si>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</si>
  <si>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</si>
  <si>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</si>
  <si>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</si>
  <si>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</si>
  <si>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</si>
  <si>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</si>
  <si>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</si>
  <si>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</si>
  <si>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</si>
  <si>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</si>
  <si>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</si>
  <si>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</si>
  <si>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</si>
  <si>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</si>
  <si>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</si>
  <si>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</si>
  <si>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</si>
  <si>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</si>
  <si>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</si>
  <si>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</si>
  <si>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</si>
  <si>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</si>
  <si>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</si>
  <si>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</si>
  <si>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</si>
  <si>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</si>
  <si>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</si>
  <si>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</si>
  <si>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</si>
  <si>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</si>
  <si>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</si>
  <si>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</si>
  <si>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</si>
  <si>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</si>
  <si>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</si>
  <si>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</si>
  <si>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</si>
  <si>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</si>
  <si>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</si>
  <si>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</si>
  <si>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</si>
  <si>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</si>
  <si>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</si>
  <si>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</si>
  <si>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</si>
  <si>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</si>
  <si>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</si>
  <si>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</si>
  <si>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</si>
  <si>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</si>
  <si>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</si>
  <si>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</si>
  <si>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</si>
  <si>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</si>
  <si>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</si>
  <si>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</si>
  <si>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</si>
  <si>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</si>
  <si>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</si>
  <si>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</si>
  <si>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</si>
  <si>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</si>
  <si>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</si>
  <si>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</si>
  <si>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</si>
  <si>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</si>
  <si>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</si>
  <si>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</si>
  <si>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</si>
  <si>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</si>
  <si>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</si>
  <si>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</si>
  <si>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</si>
  <si>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</si>
  <si>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</si>
  <si>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</si>
  <si>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</si>
  <si>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</si>
  <si>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</si>
  <si>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</si>
  <si>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</si>
  <si>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</si>
  <si>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</si>
  <si>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</si>
  <si>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</si>
  <si>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</si>
  <si>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</si>
  <si>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</si>
  <si>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</si>
  <si>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</si>
  <si>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</si>
  <si>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</si>
  <si>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</si>
  <si>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</si>
  <si>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</si>
  <si>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</si>
  <si>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</si>
  <si>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</si>
  <si>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</si>
  <si>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</si>
  <si>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</si>
  <si>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</si>
  <si>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</si>
  <si>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</si>
  <si>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</si>
  <si>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</si>
  <si>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</si>
  <si>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</si>
  <si>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</si>
  <si>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</si>
  <si>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</si>
  <si>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</si>
  <si>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</si>
  <si>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</si>
  <si>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</si>
  <si>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</si>
  <si>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</si>
  <si>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</si>
  <si>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</si>
  <si>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</si>
  <si>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</si>
  <si>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</si>
  <si>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</si>
  <si>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</si>
  <si>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</si>
  <si>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</si>
  <si>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</si>
  <si>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</si>
  <si>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</si>
  <si>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</si>
  <si>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</si>
  <si>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</si>
  <si>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</si>
  <si>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</si>
  <si>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</si>
  <si>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</si>
  <si>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</si>
  <si>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</si>
  <si>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</si>
  <si>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</si>
  <si>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</si>
  <si>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</si>
  <si>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</si>
  <si>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</si>
  <si>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</si>
  <si>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</si>
  <si>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</si>
  <si>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</si>
  <si>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</si>
  <si>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</si>
  <si>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</si>
  <si>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</si>
  <si>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</si>
  <si>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</si>
  <si>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</si>
  <si>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</si>
  <si>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</si>
  <si>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</si>
  <si>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</si>
  <si>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</si>
  <si>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</si>
  <si>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</si>
  <si>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</si>
  <si>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</si>
  <si>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</si>
  <si>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</si>
  <si>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</si>
  <si>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</si>
  <si>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</si>
  <si>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</si>
  <si>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</si>
  <si>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</si>
  <si>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</si>
  <si>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</si>
  <si>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</si>
  <si>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</si>
  <si>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</si>
  <si>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</si>
  <si>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</si>
  <si>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</si>
  <si>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</si>
  <si>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</si>
  <si>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</si>
  <si>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</si>
  <si>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</si>
  <si>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</si>
  <si>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</si>
  <si>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</si>
  <si>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</si>
  <si>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</si>
  <si>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</si>
  <si>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</si>
  <si>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</si>
  <si>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</si>
  <si>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</si>
  <si>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</si>
  <si>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</si>
  <si>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</si>
  <si>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</si>
  <si>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</si>
  <si>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</si>
  <si>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</si>
  <si>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</si>
  <si>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</si>
  <si>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</si>
  <si>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</si>
  <si>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</si>
  <si>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</si>
  <si>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</si>
  <si>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</si>
  <si>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</si>
  <si>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</si>
  <si>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</si>
  <si>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</si>
  <si>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</si>
  <si>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</si>
  <si>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</si>
  <si>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</si>
  <si>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</si>
  <si>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</si>
  <si>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</si>
  <si>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</si>
  <si>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</si>
  <si>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</si>
  <si>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</si>
  <si>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</si>
  <si>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</si>
  <si>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</si>
  <si>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</si>
  <si>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</si>
  <si>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</si>
  <si>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</si>
  <si>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</si>
  <si>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</si>
  <si>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</si>
  <si>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</si>
  <si>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</si>
  <si>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</si>
  <si>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</si>
  <si>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</si>
  <si>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</si>
  <si>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</si>
  <si>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</si>
  <si>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</si>
  <si>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</si>
  <si>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</si>
  <si>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</si>
  <si>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</si>
  <si>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</si>
  <si>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</si>
  <si>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</si>
  <si>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</si>
  <si>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</si>
  <si>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</si>
  <si>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</si>
  <si>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</si>
  <si>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</si>
  <si>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</si>
  <si>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</si>
  <si>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</si>
  <si>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</si>
  <si>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</si>
  <si>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</si>
  <si>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</si>
  <si>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</si>
  <si>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</si>
  <si>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</si>
  <si>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</si>
  <si>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</si>
  <si>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</si>
  <si>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</si>
  <si>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</si>
  <si>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</si>
  <si>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</si>
  <si>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</si>
  <si>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</si>
  <si>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</si>
  <si>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</si>
  <si>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</si>
  <si>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</si>
  <si>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</si>
  <si>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</si>
  <si>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</si>
  <si>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</si>
  <si>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</si>
  <si>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</si>
  <si>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</si>
  <si>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</si>
  <si>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</si>
  <si>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</si>
  <si>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</si>
  <si>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</si>
  <si>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</si>
  <si>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</si>
  <si>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</si>
  <si>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</si>
  <si>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</si>
  <si>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</si>
  <si>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</si>
  <si>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</si>
  <si>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</si>
  <si>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</si>
  <si>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</si>
  <si>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</si>
  <si>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</si>
  <si>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</si>
  <si>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</si>
  <si>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</si>
  <si>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</si>
  <si>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</si>
  <si>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</si>
  <si>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</si>
  <si>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</si>
  <si>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</si>
  <si>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</si>
  <si>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</si>
  <si>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</si>
  <si>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</si>
  <si>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</si>
  <si>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</si>
  <si>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</si>
  <si>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</si>
  <si>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</si>
  <si>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</si>
  <si>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</si>
  <si>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</si>
  <si>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</si>
  <si>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</si>
  <si>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</si>
  <si>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</si>
  <si>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</si>
  <si>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</si>
  <si>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</si>
  <si>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</si>
  <si>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</si>
  <si>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</si>
  <si>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</si>
  <si>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</si>
  <si>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</si>
  <si>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</si>
  <si>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</si>
  <si>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</si>
  <si>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</si>
  <si>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</si>
  <si>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</si>
  <si>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</si>
  <si>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</si>
  <si>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</si>
  <si>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</si>
  <si>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</si>
  <si>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</si>
  <si>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</si>
  <si>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</si>
  <si>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</si>
  <si>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</si>
  <si>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</si>
  <si>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</si>
  <si>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</si>
  <si>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</si>
  <si>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</si>
  <si>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</si>
  <si>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</si>
  <si>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</si>
  <si>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</si>
  <si>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</si>
  <si>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</si>
  <si>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</si>
  <si>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</si>
  <si>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</si>
  <si>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</si>
  <si>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</si>
  <si>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</si>
  <si>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</si>
  <si>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</si>
  <si>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</si>
  <si>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</si>
  <si>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</si>
  <si>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</si>
  <si>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</si>
  <si>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</si>
  <si>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</si>
  <si>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</si>
  <si>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</si>
  <si>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</si>
  <si>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</si>
  <si>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</si>
  <si>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</si>
  <si>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</si>
  <si>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</si>
  <si>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</si>
  <si>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</si>
  <si>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</si>
  <si>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</si>
  <si>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</si>
  <si>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</si>
  <si>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</si>
  <si>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</si>
  <si>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</si>
  <si>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</si>
  <si>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</si>
  <si>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</si>
  <si>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</si>
  <si>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</si>
  <si>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</si>
  <si>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</si>
  <si>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</si>
  <si>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</si>
  <si>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</si>
  <si>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</si>
  <si>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</si>
  <si>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</si>
  <si>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</si>
  <si>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</si>
  <si>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</si>
  <si>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</si>
  <si>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</si>
  <si>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</si>
  <si>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</si>
  <si>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</si>
  <si>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</si>
  <si>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</si>
  <si>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</si>
  <si>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</si>
  <si>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</si>
  <si>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</si>
  <si>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</si>
  <si>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</si>
  <si>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</si>
  <si>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</si>
  <si>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</si>
  <si>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</si>
  <si>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</si>
  <si>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</si>
  <si>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</si>
  <si>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</si>
  <si>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</si>
  <si>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</si>
  <si>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</si>
  <si>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</si>
  <si>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</si>
  <si>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</si>
  <si>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</si>
  <si>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</si>
  <si>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</si>
  <si>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</si>
  <si>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</si>
  <si>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</si>
  <si>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</si>
  <si>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</si>
  <si>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</si>
  <si>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</si>
  <si>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</si>
  <si>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</si>
  <si>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</si>
  <si>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</si>
  <si>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</si>
  <si>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</si>
  <si>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</si>
  <si>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</si>
  <si>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</si>
  <si>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</si>
  <si>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</si>
  <si>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</si>
  <si>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</si>
  <si>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</si>
  <si>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</si>
  <si>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</si>
  <si>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</si>
  <si>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</si>
  <si>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</si>
  <si>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</si>
  <si>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</si>
  <si>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</si>
  <si>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</si>
  <si>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</si>
  <si>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</si>
  <si>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</si>
  <si>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</si>
  <si>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</si>
  <si>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</si>
  <si>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</si>
  <si>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</si>
  <si>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</si>
  <si>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</si>
  <si>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</si>
  <si>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</si>
  <si>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</si>
  <si>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</si>
  <si>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</si>
  <si>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</si>
  <si>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</si>
  <si>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</si>
  <si>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</si>
  <si>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</si>
  <si>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</si>
  <si>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</si>
  <si>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</si>
  <si>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</si>
  <si>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</si>
  <si>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</si>
  <si>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</si>
  <si>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</si>
  <si>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</si>
  <si>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</si>
  <si>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</si>
  <si>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</si>
  <si>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</si>
  <si>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</si>
  <si>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</si>
  <si>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</si>
  <si>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</si>
  <si>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</si>
  <si>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</si>
  <si>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</si>
  <si>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</si>
  <si>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</si>
  <si>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</si>
  <si>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</si>
  <si>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</si>
  <si>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</si>
  <si>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</si>
  <si>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</si>
  <si>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</si>
  <si>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</si>
  <si>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</si>
  <si>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</si>
  <si>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</si>
  <si>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</si>
  <si>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</si>
  <si>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</si>
  <si>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</si>
  <si>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</si>
  <si>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</si>
  <si>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</si>
  <si>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</si>
  <si>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</si>
  <si>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</si>
  <si>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</si>
  <si>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</si>
  <si>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</si>
  <si>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</si>
  <si>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</si>
  <si>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</si>
  <si>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</si>
  <si>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</si>
  <si>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</si>
  <si>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</si>
  <si>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</si>
  <si>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</si>
  <si>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</si>
  <si>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</si>
  <si>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</si>
  <si>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</si>
  <si>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</si>
  <si>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</si>
  <si>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</si>
  <si>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</si>
  <si>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</si>
  <si>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</si>
  <si>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</si>
  <si>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</si>
  <si>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</si>
  <si>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</si>
  <si>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</si>
  <si>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</si>
  <si>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</si>
  <si>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</si>
  <si>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</si>
  <si>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</si>
  <si>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</si>
  <si>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</si>
  <si>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</si>
  <si>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</si>
  <si>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</si>
  <si>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</si>
  <si>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</si>
  <si>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</si>
  <si>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</si>
  <si>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</si>
  <si>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</si>
  <si>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</si>
  <si>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</si>
  <si>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</si>
  <si>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</si>
  <si>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</si>
  <si>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</si>
  <si>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</si>
  <si>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</si>
  <si>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</si>
  <si>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</si>
  <si>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</si>
  <si>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</si>
  <si>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</si>
  <si>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</si>
  <si>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</si>
  <si>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</si>
  <si>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</si>
  <si>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</si>
  <si>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</si>
  <si>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</si>
  <si>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</si>
  <si>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</si>
  <si>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</si>
  <si>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</si>
  <si>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</si>
  <si>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</si>
  <si>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</si>
  <si>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</si>
  <si>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</si>
  <si>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</si>
  <si>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</si>
  <si>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</si>
  <si>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</si>
  <si>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</si>
  <si>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</si>
  <si>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</si>
  <si>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</si>
  <si>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</si>
  <si>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</si>
  <si>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</si>
  <si>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</si>
  <si>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</si>
  <si>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</si>
  <si>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</si>
  <si>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</si>
  <si>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</si>
  <si>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</si>
  <si>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</si>
  <si>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</si>
  <si>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</si>
  <si>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</si>
  <si>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</si>
  <si>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</si>
  <si>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</si>
  <si>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</si>
  <si>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</si>
  <si>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</si>
  <si>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</si>
  <si>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</si>
  <si>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</si>
  <si>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</si>
  <si>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</si>
  <si>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</si>
  <si>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</si>
  <si>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</si>
  <si>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</si>
  <si>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</si>
  <si>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</si>
  <si>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</si>
  <si>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</si>
  <si>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</si>
  <si>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</si>
  <si>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</si>
  <si>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</si>
  <si>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</si>
  <si>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</si>
  <si>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</si>
  <si>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</si>
  <si>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</si>
  <si>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</si>
  <si>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</si>
  <si>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</si>
  <si>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</si>
  <si>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</si>
  <si>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</si>
  <si>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</si>
  <si>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</si>
  <si>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</si>
  <si>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</si>
  <si>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</si>
  <si>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</si>
  <si>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</si>
  <si>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</si>
  <si>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</si>
  <si>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</si>
  <si>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</si>
  <si>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</si>
  <si>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</si>
  <si>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</si>
  <si>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</si>
  <si>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</si>
  <si>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</si>
  <si>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</si>
  <si>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</si>
  <si>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</si>
  <si>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</si>
  <si>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</si>
  <si>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</si>
  <si>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</si>
  <si>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</si>
  <si>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</si>
  <si>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</si>
  <si>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</si>
  <si>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</si>
  <si>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</si>
  <si>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</si>
  <si>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</si>
  <si>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</si>
  <si>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</si>
  <si>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</si>
  <si>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</si>
  <si>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</si>
  <si>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</si>
  <si>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</si>
  <si>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</si>
  <si>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</si>
  <si>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</si>
  <si>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</si>
  <si>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</si>
  <si>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</si>
  <si>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</si>
  <si>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</si>
  <si>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</si>
  <si>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</si>
  <si>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</si>
  <si>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</si>
  <si>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</si>
  <si>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</si>
  <si>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</si>
  <si>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</si>
  <si>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</si>
  <si>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</si>
  <si>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</si>
  <si>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</si>
  <si>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</si>
  <si>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</si>
  <si>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</si>
  <si>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</si>
  <si>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</si>
  <si>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</si>
  <si>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</si>
  <si>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</si>
  <si>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</si>
  <si>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</si>
  <si>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</si>
  <si>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</si>
  <si>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</si>
  <si>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</si>
  <si>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</si>
  <si>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</si>
  <si>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</si>
  <si>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</si>
  <si>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</si>
  <si>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</si>
  <si>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</si>
  <si>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</si>
  <si>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</si>
  <si>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</si>
  <si>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</si>
  <si>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</si>
  <si>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</si>
  <si>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</si>
  <si>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</si>
  <si>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</si>
  <si>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</si>
  <si>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</si>
  <si>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</si>
  <si>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</si>
  <si>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</si>
  <si>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</si>
  <si>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</si>
  <si>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</si>
  <si>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</si>
  <si>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</si>
  <si>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</si>
  <si>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</si>
  <si>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</si>
  <si>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</si>
  <si>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</si>
  <si>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</si>
  <si>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</si>
  <si>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</si>
  <si>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</si>
  <si>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</si>
  <si>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</si>
  <si>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</si>
  <si>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</si>
  <si>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</si>
  <si>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</si>
  <si>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</si>
  <si>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</si>
  <si>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</si>
  <si>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</si>
  <si>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</si>
  <si>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</si>
  <si>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</si>
  <si>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</si>
  <si>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</si>
  <si>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</si>
  <si>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</si>
  <si>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</si>
  <si>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</si>
  <si>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</si>
  <si>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</si>
  <si>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</si>
  <si>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</si>
  <si>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</si>
  <si>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</si>
  <si>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</si>
  <si>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</si>
  <si>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</si>
  <si>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</si>
  <si>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</si>
  <si>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</si>
  <si>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</si>
  <si>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</si>
  <si>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</si>
  <si>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</si>
  <si>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</si>
  <si>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</si>
  <si>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</si>
  <si>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</si>
  <si>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</si>
  <si>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</si>
  <si>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</si>
  <si>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</si>
  <si>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</si>
  <si>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</si>
  <si>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</si>
  <si>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</si>
  <si>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</si>
  <si>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</si>
  <si>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</si>
  <si>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</si>
  <si>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</si>
  <si>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</si>
  <si>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</si>
  <si>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</si>
  <si>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</si>
  <si>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</si>
  <si>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</si>
  <si>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</si>
  <si>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</si>
  <si>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</si>
  <si>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</si>
  <si>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</si>
  <si>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</si>
  <si>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</si>
  <si>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</si>
  <si>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</si>
  <si>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</si>
  <si>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</si>
  <si>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</si>
  <si>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</si>
  <si>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</si>
  <si>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</si>
  <si>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</si>
  <si>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</si>
  <si>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</si>
  <si>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</si>
  <si>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</si>
  <si>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</si>
  <si>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</si>
  <si>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</si>
  <si>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</si>
  <si>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</si>
  <si>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</si>
  <si>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</si>
  <si>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</si>
  <si>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</si>
  <si>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</si>
  <si>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</si>
  <si>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</si>
  <si>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</si>
  <si>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</si>
  <si>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</si>
  <si>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</si>
  <si>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</si>
  <si>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</si>
  <si>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</si>
  <si>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</si>
  <si>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</si>
  <si>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</si>
  <si>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</si>
  <si>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</si>
  <si>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</si>
  <si>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</si>
  <si>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</si>
  <si>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</si>
  <si>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</si>
  <si>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</si>
  <si>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</si>
  <si>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</si>
  <si>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</si>
  <si>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</si>
  <si>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</si>
  <si>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</si>
  <si>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</si>
  <si>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</si>
  <si>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</si>
  <si>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</si>
  <si>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</si>
  <si>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</si>
  <si>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</si>
  <si>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</si>
  <si>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</si>
  <si>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</si>
  <si>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</si>
  <si>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</si>
  <si>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</si>
  <si>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</si>
  <si>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</si>
  <si>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</si>
  <si>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</si>
  <si>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</si>
  <si>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</si>
  <si>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</si>
  <si>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</si>
  <si>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</si>
  <si>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</si>
  <si>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</si>
  <si>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</si>
  <si>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</si>
  <si>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</si>
  <si>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</si>
  <si>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</si>
  <si>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</si>
  <si>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</si>
  <si>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</si>
  <si>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</si>
  <si>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</si>
  <si>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</si>
  <si>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</si>
  <si>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</si>
  <si>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</si>
  <si>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</si>
  <si>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</si>
  <si>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</si>
  <si>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</si>
  <si>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</si>
  <si>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</si>
  <si>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</si>
  <si>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</si>
  <si>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</si>
  <si>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</si>
  <si>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</si>
  <si>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</si>
  <si>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</si>
  <si>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</si>
  <si>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</si>
  <si>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</si>
  <si>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</si>
  <si>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</si>
  <si>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</si>
  <si>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</si>
  <si>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</si>
  <si>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</si>
  <si>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</si>
  <si>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</si>
  <si>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</si>
  <si>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</si>
  <si>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</si>
  <si>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</si>
  <si>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</si>
  <si>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</si>
  <si>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</si>
  <si>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</si>
  <si>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</si>
  <si>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</si>
  <si>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</si>
  <si>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</si>
  <si>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</si>
  <si>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</si>
  <si>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</si>
  <si>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</si>
  <si>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</si>
  <si>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</si>
  <si>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</si>
  <si>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</si>
  <si>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</si>
  <si>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</si>
  <si>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</si>
  <si>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</si>
  <si>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</si>
  <si>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</si>
  <si>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</si>
  <si>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</si>
  <si>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</si>
  <si>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</si>
  <si>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</si>
  <si>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</si>
  <si>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</si>
  <si>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</si>
  <si>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</si>
  <si>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</si>
  <si>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</si>
  <si>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</si>
  <si>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</si>
  <si>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</si>
  <si>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</si>
  <si>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</si>
  <si>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</si>
  <si>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</si>
  <si>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</si>
  <si>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</si>
  <si>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</si>
  <si>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</si>
  <si>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</si>
  <si>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</si>
  <si>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</si>
  <si>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</si>
  <si>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</si>
  <si>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</si>
  <si>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</si>
  <si>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</si>
  <si>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</si>
  <si>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</si>
  <si>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</si>
  <si>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</si>
  <si>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</si>
  <si>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</si>
  <si>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</si>
  <si>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</si>
  <si>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</si>
  <si>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</si>
  <si>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</si>
  <si>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</si>
  <si>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</si>
  <si>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</si>
  <si>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</si>
  <si>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</si>
  <si>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</si>
  <si>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</si>
  <si>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</si>
  <si>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</si>
  <si>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</si>
  <si>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</si>
  <si>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</si>
  <si>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</si>
  <si>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</si>
  <si>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</si>
  <si>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</si>
  <si>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</si>
  <si>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</si>
  <si>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</si>
  <si>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</si>
  <si>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</si>
  <si>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</si>
  <si>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</si>
  <si>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</si>
  <si>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</si>
  <si>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</si>
  <si>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</si>
  <si>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</si>
  <si>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</si>
  <si>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</si>
  <si>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</si>
  <si>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</si>
  <si>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</si>
  <si>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</si>
  <si>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</si>
  <si>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</si>
  <si>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</si>
  <si>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</si>
  <si>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</si>
  <si>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</si>
  <si>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</si>
  <si>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</si>
  <si>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</si>
  <si>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</si>
  <si>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</si>
  <si>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</si>
  <si>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</si>
  <si>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</si>
  <si>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</si>
  <si>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</si>
  <si>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</si>
  <si>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</si>
  <si>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</si>
  <si>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</si>
  <si>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</si>
  <si>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</si>
  <si>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</si>
  <si>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</si>
  <si>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</si>
  <si>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</si>
  <si>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</si>
  <si>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</si>
  <si>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</si>
  <si>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</si>
  <si>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</si>
  <si>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</si>
  <si>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</si>
  <si>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</si>
  <si>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</si>
  <si>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</si>
  <si>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</si>
  <si>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</si>
  <si>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</si>
  <si>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</si>
  <si>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</si>
  <si>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</si>
  <si>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</si>
  <si>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</si>
  <si>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</si>
  <si>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</si>
  <si>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</si>
  <si>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</si>
  <si>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</si>
  <si>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</si>
  <si>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</si>
  <si>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</si>
  <si>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</si>
  <si>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</si>
  <si>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</si>
  <si>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</si>
  <si>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</si>
  <si>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</si>
  <si>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</si>
  <si>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</si>
  <si>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</si>
  <si>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</si>
  <si>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</si>
  <si>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</si>
  <si>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</si>
  <si>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</si>
  <si>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</si>
  <si>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</si>
  <si>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</si>
  <si>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</si>
  <si>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</si>
  <si>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</si>
  <si>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</si>
  <si>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</si>
  <si>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</si>
  <si>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</si>
  <si>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</si>
  <si>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</si>
  <si>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</si>
  <si>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</si>
  <si>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</si>
  <si>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</si>
  <si>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</si>
  <si>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</si>
  <si>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</si>
  <si>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</si>
  <si>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</si>
  <si>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</si>
  <si>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</si>
  <si>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</si>
  <si>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</si>
  <si>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</si>
  <si>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</si>
  <si>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</si>
  <si>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</si>
  <si>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</si>
  <si>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</si>
  <si>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</si>
  <si>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</si>
  <si>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</si>
  <si>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</si>
  <si>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</si>
  <si>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</si>
  <si>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</si>
  <si>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</si>
  <si>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</si>
  <si>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</si>
  <si>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</si>
  <si>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</si>
  <si>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</si>
  <si>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</si>
  <si>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</si>
  <si>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</si>
  <si>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</si>
  <si>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</si>
  <si>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</si>
  <si>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</si>
  <si>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</si>
  <si>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</si>
  <si>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</si>
  <si>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</si>
  <si>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</si>
  <si>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</si>
  <si>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</si>
  <si>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</si>
  <si>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</si>
  <si>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</si>
  <si>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</si>
  <si>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</si>
  <si>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</si>
  <si>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</si>
  <si>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</si>
  <si>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</si>
  <si>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</si>
  <si>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</si>
  <si>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</si>
  <si>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</si>
  <si>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</si>
  <si>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</si>
  <si>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</si>
  <si>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</si>
  <si>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</si>
  <si>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</si>
  <si>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</si>
  <si>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</si>
  <si>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</si>
  <si>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</si>
  <si>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</si>
  <si>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</si>
  <si>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</si>
  <si>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</si>
  <si>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</si>
  <si>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</si>
  <si>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</si>
  <si>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</si>
  <si>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</si>
  <si>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</si>
  <si>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</si>
  <si>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</si>
  <si>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</si>
  <si>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</si>
  <si>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</si>
  <si>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</si>
  <si>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</si>
  <si>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</si>
  <si>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</si>
  <si>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</si>
  <si>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</si>
  <si>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</si>
  <si>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</si>
  <si>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</si>
  <si>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</si>
  <si>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</si>
  <si>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</si>
  <si>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</si>
  <si>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</si>
  <si>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</si>
  <si>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</si>
  <si>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</si>
  <si>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</si>
  <si>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</si>
  <si>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</si>
  <si>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</si>
  <si>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</si>
  <si>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</si>
  <si>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</si>
  <si>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</si>
  <si>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</si>
  <si>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</si>
  <si>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</si>
  <si>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</si>
  <si>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</si>
  <si>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</si>
  <si>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</si>
  <si>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</si>
  <si>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</si>
  <si>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</si>
  <si>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</si>
  <si>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</si>
  <si>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</si>
  <si>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</si>
  <si>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</si>
  <si>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</si>
  <si>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</si>
  <si>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</si>
  <si>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</si>
  <si>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</si>
  <si>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</si>
  <si>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</si>
  <si>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</si>
  <si>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</si>
  <si>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</si>
  <si>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</si>
  <si>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</si>
  <si>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</si>
  <si>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</si>
  <si>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</si>
  <si>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</si>
  <si>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</si>
  <si>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</si>
  <si>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</si>
  <si>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</si>
  <si>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</si>
  <si>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</si>
  <si>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</si>
  <si>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</si>
  <si>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</si>
  <si>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</si>
  <si>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</si>
  <si>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</si>
  <si>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</si>
  <si>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</si>
  <si>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</si>
  <si>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</si>
  <si>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</si>
  <si>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</si>
  <si>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</si>
  <si>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</si>
  <si>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</si>
  <si>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</si>
  <si>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</si>
  <si>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</si>
  <si>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</si>
  <si>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</si>
  <si>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</si>
  <si>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</si>
  <si>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</si>
  <si>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</si>
  <si>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</si>
  <si>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</si>
  <si>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</si>
  <si>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</si>
  <si>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</si>
  <si>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</si>
  <si>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</si>
  <si>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</si>
  <si>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</si>
  <si>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</si>
  <si>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</si>
  <si>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</si>
  <si>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</si>
  <si>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</si>
  <si>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</si>
  <si>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</si>
  <si>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</si>
  <si>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</si>
  <si>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</si>
  <si>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</si>
  <si>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</si>
  <si>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</si>
  <si>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</si>
  <si>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</si>
  <si>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</si>
  <si>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</si>
  <si>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</si>
  <si>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</si>
  <si>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</si>
  <si>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</si>
  <si>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</si>
  <si>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</si>
  <si>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</si>
  <si>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</si>
  <si>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</si>
  <si>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</si>
  <si>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</si>
  <si>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</si>
  <si>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</si>
  <si>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</si>
  <si>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</si>
  <si>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</si>
  <si>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</si>
  <si>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</si>
  <si>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</si>
  <si>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</si>
  <si>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</si>
  <si>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</si>
  <si>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</si>
  <si>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</si>
  <si>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</si>
  <si>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</si>
  <si>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</si>
  <si>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</si>
  <si>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</si>
  <si>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</si>
  <si>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</si>
  <si>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</si>
  <si>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</si>
  <si>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</si>
  <si>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</si>
  <si>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</si>
  <si>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</si>
  <si>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</si>
  <si>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</si>
  <si>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</si>
  <si>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</si>
  <si>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</si>
  <si>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</si>
  <si>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</si>
  <si>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</si>
  <si>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</si>
  <si>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</si>
  <si>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</si>
  <si>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</si>
  <si>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</si>
  <si>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</si>
  <si>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</si>
  <si>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</si>
  <si>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</si>
  <si>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</si>
  <si>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</si>
  <si>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</si>
  <si>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</si>
  <si>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</si>
  <si>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</si>
  <si>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</si>
  <si>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</si>
  <si>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</si>
  <si>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</si>
  <si>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</si>
  <si>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</si>
  <si>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</si>
  <si>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</si>
  <si>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</si>
  <si>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</si>
  <si>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</si>
  <si>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</si>
  <si>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</si>
  <si>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</si>
  <si>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</si>
  <si>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</si>
  <si>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</si>
  <si>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</si>
  <si>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</si>
  <si>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</si>
  <si>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</si>
  <si>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</si>
  <si>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</si>
  <si>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</si>
  <si>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</si>
  <si>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</si>
  <si>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</si>
  <si>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</si>
  <si>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</si>
  <si>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</si>
  <si>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</si>
  <si>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</si>
  <si>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</si>
  <si>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</si>
  <si>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</si>
  <si>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</si>
  <si>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</si>
  <si>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</si>
  <si>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</si>
  <si>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</si>
  <si>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</si>
  <si>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</si>
  <si>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</si>
  <si>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</si>
  <si>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</si>
  <si>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</si>
  <si>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</si>
  <si>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</si>
  <si>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</si>
  <si>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</si>
  <si>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</si>
  <si>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</si>
  <si>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</si>
  <si>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</si>
  <si>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</si>
  <si>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</si>
  <si>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</si>
  <si>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</si>
  <si>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</si>
  <si>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</si>
  <si>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</si>
  <si>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</si>
  <si>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</si>
  <si>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</si>
  <si>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</si>
  <si>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</si>
  <si>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</si>
  <si>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</si>
  <si>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</si>
  <si>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</si>
  <si>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</si>
  <si>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</si>
  <si>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</si>
  <si>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</si>
  <si>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</si>
  <si>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</si>
  <si>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</si>
  <si>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</si>
  <si>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</si>
  <si>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</si>
  <si>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</si>
  <si>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</si>
  <si>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</si>
  <si>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</si>
  <si>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</si>
  <si>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</si>
  <si>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</si>
  <si>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</si>
  <si>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</si>
  <si>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</si>
  <si>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</si>
  <si>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</si>
  <si>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</si>
  <si>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</si>
  <si>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</si>
  <si>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</si>
  <si>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</si>
  <si>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</si>
  <si>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</si>
  <si>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</si>
  <si>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</si>
  <si>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</si>
  <si>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</si>
  <si>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</si>
  <si>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</si>
  <si>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</si>
  <si>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</si>
  <si>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</si>
  <si>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</si>
  <si>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</si>
  <si>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</si>
  <si>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</si>
  <si>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</si>
  <si>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</si>
  <si>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</si>
  <si>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</si>
  <si>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</si>
  <si>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</si>
  <si>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</si>
  <si>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</si>
  <si>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</si>
  <si>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</si>
  <si>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</si>
  <si>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</si>
  <si>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</si>
  <si>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</si>
  <si>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</si>
  <si>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</si>
  <si>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</si>
  <si>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</si>
  <si>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</si>
  <si>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</si>
  <si>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</si>
  <si>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</si>
  <si>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</si>
  <si>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</si>
  <si>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</si>
  <si>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</si>
  <si>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</si>
  <si>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</si>
  <si>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</si>
  <si>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</si>
  <si>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</si>
  <si>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</si>
  <si>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</si>
  <si>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</si>
  <si>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</si>
  <si>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</si>
  <si>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</si>
  <si>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</si>
  <si>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</si>
  <si>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</si>
  <si>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</si>
  <si>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</si>
  <si>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</si>
  <si>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</si>
  <si>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</si>
  <si>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</si>
  <si>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</si>
  <si>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</si>
  <si>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</si>
  <si>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</si>
  <si>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</si>
  <si>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</si>
  <si>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</si>
  <si>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</si>
  <si>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</si>
  <si>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</si>
  <si>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</si>
  <si>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</si>
  <si>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</si>
  <si>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</si>
  <si>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</si>
  <si>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</si>
  <si>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</si>
  <si>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</si>
  <si>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</si>
  <si>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</si>
  <si>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</si>
  <si>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</si>
  <si>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</si>
  <si>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</si>
  <si>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</si>
  <si>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</si>
  <si>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</si>
  <si>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</si>
  <si>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</si>
  <si>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</si>
  <si>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</si>
  <si>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</si>
  <si>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</si>
  <si>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</si>
  <si>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</si>
  <si>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</si>
  <si>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</si>
  <si>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</si>
  <si>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</si>
  <si>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</si>
  <si>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</si>
  <si>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</si>
  <si>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</si>
  <si>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</si>
  <si>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</si>
  <si>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</si>
  <si>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</si>
  <si>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</si>
  <si>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</si>
  <si>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</si>
  <si>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</si>
  <si>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</si>
  <si>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</si>
  <si>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</si>
  <si>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</si>
  <si>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</si>
  <si>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</si>
  <si>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</si>
  <si>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</si>
  <si>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</si>
  <si>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</si>
  <si>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</si>
  <si>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</si>
  <si>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</si>
  <si>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</si>
  <si>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</si>
  <si>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</si>
  <si>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</si>
  <si>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</si>
  <si>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</si>
  <si>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</si>
  <si>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</si>
  <si>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</si>
  <si>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</si>
  <si>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</si>
  <si>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</si>
  <si>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</si>
  <si>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</si>
  <si>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</si>
  <si>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</si>
  <si>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</si>
  <si>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</si>
  <si>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</si>
  <si>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</si>
  <si>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</si>
  <si>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</si>
  <si>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</si>
  <si>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</si>
  <si>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</si>
  <si>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</si>
  <si>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</si>
  <si>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</si>
  <si>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</si>
  <si>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</si>
  <si>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</si>
  <si>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</si>
  <si>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</si>
  <si>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</si>
  <si>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</si>
  <si>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</si>
  <si>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</si>
  <si>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</si>
  <si>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</si>
  <si>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</si>
  <si>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</si>
  <si>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</si>
  <si>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</si>
  <si>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</si>
  <si>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</si>
  <si>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</si>
  <si>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</si>
  <si>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</si>
  <si>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</si>
  <si>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</si>
  <si>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</si>
  <si>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</si>
  <si>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</si>
  <si>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</si>
  <si>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</si>
  <si>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</si>
  <si>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</si>
  <si>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</si>
  <si>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</si>
  <si>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</si>
  <si>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</si>
  <si>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</si>
  <si>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</si>
  <si>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</si>
  <si>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</si>
  <si>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</si>
  <si>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</si>
  <si>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</si>
  <si>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</si>
  <si>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</si>
  <si>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</si>
  <si>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</si>
  <si>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</si>
  <si>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</si>
  <si>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</si>
  <si>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</si>
  <si>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</si>
  <si>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</si>
  <si>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</si>
  <si>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</si>
  <si>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</si>
  <si>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</si>
  <si>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</si>
  <si>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</si>
  <si>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</si>
  <si>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</si>
  <si>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</si>
  <si>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</si>
  <si>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</si>
  <si>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</si>
  <si>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</si>
  <si>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</si>
  <si>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</si>
  <si>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</si>
  <si>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</si>
  <si>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</si>
  <si>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</si>
  <si>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</si>
  <si>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</si>
  <si>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</si>
  <si>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</si>
  <si>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</si>
  <si>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</si>
  <si>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</si>
  <si>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</si>
  <si>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</si>
  <si>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</si>
  <si>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</si>
  <si>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</si>
  <si>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</si>
  <si>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</si>
  <si>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</si>
  <si>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</si>
  <si>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</si>
  <si>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</si>
  <si>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</si>
  <si>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</si>
  <si>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</si>
  <si>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</si>
  <si>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</si>
  <si>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</si>
  <si>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</si>
  <si>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</si>
  <si>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</si>
  <si>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</si>
  <si>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</si>
  <si>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</si>
  <si>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</si>
  <si>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</si>
  <si>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</si>
  <si>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</si>
  <si>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</si>
  <si>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</si>
  <si>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</si>
  <si>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</si>
  <si>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</si>
  <si>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</si>
  <si>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</si>
  <si>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</si>
  <si>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</si>
  <si>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</si>
  <si>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</si>
  <si>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</si>
  <si>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</si>
  <si>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</si>
  <si>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</si>
  <si>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</si>
  <si>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</si>
  <si>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</si>
  <si>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</si>
  <si>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</si>
  <si>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</si>
  <si>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</si>
  <si>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</si>
  <si>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</si>
  <si>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</si>
  <si>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</si>
  <si>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</si>
  <si>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</si>
  <si>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</si>
  <si>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</si>
  <si>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</si>
  <si>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</si>
  <si>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</si>
  <si>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</si>
  <si>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</si>
  <si>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</si>
  <si>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</si>
  <si>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</si>
  <si>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</si>
  <si>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</si>
  <si>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</si>
  <si>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</si>
  <si>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</si>
  <si>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</si>
  <si>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</si>
  <si>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</si>
  <si>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</si>
  <si>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</si>
  <si>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</si>
  <si>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</si>
  <si>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</si>
  <si>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</si>
  <si>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</si>
  <si>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</si>
  <si>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</si>
  <si>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</si>
  <si>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</si>
  <si>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</si>
  <si>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</si>
  <si>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</si>
  <si>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</si>
  <si>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</si>
  <si>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</si>
  <si>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</si>
  <si>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</si>
  <si>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</si>
  <si>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</si>
  <si>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</si>
  <si>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</si>
  <si>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</si>
  <si>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</si>
  <si>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</si>
  <si>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</si>
  <si>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</si>
  <si>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</si>
  <si>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</si>
  <si>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</si>
  <si>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</si>
  <si>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</si>
  <si>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</si>
  <si>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</si>
  <si>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</si>
  <si>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</si>
  <si>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</si>
  <si>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</si>
  <si>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</si>
  <si>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</si>
  <si>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</si>
  <si>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</si>
  <si>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</si>
  <si>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</si>
  <si>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</si>
  <si>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</si>
  <si>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</si>
  <si>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</si>
  <si>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</si>
  <si>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</si>
  <si>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</si>
  <si>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</si>
  <si>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</si>
  <si>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</si>
  <si>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</si>
  <si>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</si>
  <si>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</si>
  <si>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</si>
  <si>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</si>
  <si>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</si>
  <si>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</si>
  <si>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</si>
  <si>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</si>
  <si>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</si>
  <si>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</si>
  <si>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</si>
  <si>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</si>
  <si>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</si>
  <si>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</si>
  <si>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</si>
  <si>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</si>
  <si>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</si>
  <si>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</si>
  <si>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</si>
  <si>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</si>
  <si>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</si>
  <si>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</si>
  <si>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</si>
  <si>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</si>
  <si>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</si>
  <si>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</si>
  <si>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</si>
  <si>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</si>
  <si>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</si>
  <si>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</si>
  <si>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</si>
  <si>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</si>
  <si>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</si>
  <si>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</si>
  <si>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</si>
  <si>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</si>
  <si>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</si>
  <si>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</si>
  <si>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</si>
  <si>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</si>
  <si>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</si>
  <si>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</si>
  <si>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</si>
  <si>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</si>
  <si>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</si>
  <si>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</si>
  <si>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</si>
  <si>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</si>
  <si>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</si>
  <si>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</si>
  <si>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</si>
  <si>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</si>
  <si>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</si>
  <si>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</si>
  <si>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</si>
  <si>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</si>
  <si>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</si>
  <si>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</si>
  <si>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</si>
  <si>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</si>
  <si>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</si>
  <si>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</si>
  <si>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</si>
  <si>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</si>
  <si>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</si>
  <si>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</si>
  <si>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</si>
  <si>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</si>
  <si>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</si>
  <si>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</si>
  <si>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</si>
  <si>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</si>
  <si>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</si>
  <si>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</si>
  <si>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</si>
  <si>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</si>
  <si>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</si>
  <si>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</si>
  <si>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</si>
  <si>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</si>
  <si>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</si>
  <si>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</si>
  <si>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</si>
  <si>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</si>
  <si>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</si>
  <si>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</si>
  <si>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</si>
  <si>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</si>
  <si>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</si>
  <si>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</si>
  <si>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</si>
  <si>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</si>
  <si>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</si>
  <si>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</si>
  <si>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</si>
  <si>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</si>
  <si>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</si>
  <si>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</si>
  <si>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</si>
  <si>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</si>
  <si>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</si>
  <si>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</si>
  <si>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</si>
  <si>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</si>
  <si>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</si>
  <si>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</si>
  <si>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</si>
  <si>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</si>
  <si>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</si>
  <si>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</si>
  <si>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</si>
  <si>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</si>
  <si>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</si>
  <si>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</si>
  <si>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</si>
  <si>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</si>
  <si>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</si>
  <si>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</si>
  <si>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</si>
  <si>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</si>
  <si>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</si>
  <si>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</si>
  <si>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</si>
  <si>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</si>
  <si>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</si>
  <si>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</si>
  <si>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</si>
  <si>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</si>
  <si>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</si>
  <si>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</si>
  <si>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</si>
  <si>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</si>
  <si>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</si>
  <si>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</si>
  <si>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</si>
  <si>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</si>
  <si>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</si>
  <si>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</si>
  <si>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</si>
  <si>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</si>
  <si>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</si>
  <si>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</si>
  <si>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</si>
  <si>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</si>
  <si>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</si>
  <si>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</si>
  <si>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</si>
  <si>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</si>
  <si>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</si>
  <si>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</si>
  <si>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</si>
  <si>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</si>
  <si>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</si>
  <si>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</si>
  <si>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</si>
  <si>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</si>
  <si>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</si>
  <si>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</si>
  <si>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</si>
  <si>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</si>
  <si>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</si>
  <si>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</si>
  <si>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</si>
  <si>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</si>
  <si>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</si>
  <si>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</si>
  <si>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</si>
  <si>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</si>
  <si>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</si>
  <si>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</si>
  <si>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</si>
  <si>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</si>
  <si>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</si>
  <si>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</si>
  <si>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</si>
  <si>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</si>
  <si>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</si>
  <si>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</si>
  <si>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</si>
  <si>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</si>
  <si>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</si>
  <si>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</si>
  <si>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</si>
  <si>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</si>
  <si>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</si>
  <si>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</si>
  <si>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</si>
  <si>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</si>
  <si>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</si>
  <si>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</si>
  <si>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</si>
  <si>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</si>
  <si>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</si>
  <si>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</si>
  <si>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</si>
  <si>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</si>
  <si>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</si>
  <si>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</si>
  <si>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</si>
  <si>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</si>
  <si>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</si>
  <si>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</si>
  <si>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</si>
  <si>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</si>
  <si>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</si>
  <si>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</si>
  <si>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</si>
  <si>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</si>
  <si>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</si>
  <si>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</si>
  <si>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</si>
  <si>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</si>
  <si>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</si>
  <si>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</si>
  <si>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</si>
  <si>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</si>
  <si>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</si>
  <si>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</si>
  <si>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</si>
  <si>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</si>
  <si>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</si>
  <si>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</si>
  <si>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</si>
  <si>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</si>
  <si>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</si>
  <si>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</si>
  <si>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</si>
  <si>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</si>
  <si>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</si>
  <si>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</si>
  <si>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</si>
  <si>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</si>
  <si>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</si>
  <si>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</si>
  <si>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</si>
  <si>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</si>
  <si>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</si>
  <si>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</si>
  <si>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</si>
  <si>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</si>
  <si>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</si>
  <si>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</si>
  <si>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</si>
  <si>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</si>
  <si>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</si>
  <si>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</si>
  <si>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</si>
  <si>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</si>
  <si>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</si>
  <si>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</si>
  <si>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</si>
  <si>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</si>
  <si>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</si>
  <si>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</si>
  <si>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</si>
  <si>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</si>
  <si>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</si>
  <si>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</si>
  <si>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</si>
  <si>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</si>
  <si>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</si>
  <si>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</si>
  <si>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</si>
  <si>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</si>
  <si>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</si>
  <si>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</si>
  <si>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</si>
  <si>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</si>
  <si>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</si>
  <si>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</si>
  <si>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</si>
  <si>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</si>
  <si>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</si>
  <si>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</si>
  <si>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</si>
  <si>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</si>
  <si>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</si>
  <si>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</si>
  <si>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</si>
  <si>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</si>
  <si>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</si>
  <si>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</si>
  <si>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</si>
  <si>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</si>
  <si>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</si>
  <si>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</si>
  <si>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</si>
  <si>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</si>
  <si>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</si>
  <si>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</si>
  <si>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</si>
  <si>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</si>
  <si>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</si>
  <si>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</si>
  <si>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</si>
  <si>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</si>
  <si>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</si>
  <si>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</si>
  <si>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</si>
  <si>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</si>
  <si>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</si>
  <si>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</si>
  <si>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</si>
  <si>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</si>
  <si>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</si>
  <si>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</si>
  <si>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</si>
  <si>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</si>
  <si>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</si>
  <si>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</si>
  <si>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</si>
  <si>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</si>
  <si>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</si>
  <si>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</si>
  <si>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</si>
  <si>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</si>
  <si>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</si>
  <si>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</si>
  <si>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</si>
  <si>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</si>
  <si>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</si>
  <si>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</si>
  <si>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</si>
  <si>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</si>
  <si>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</si>
  <si>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</si>
  <si>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</si>
  <si>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</si>
  <si>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</si>
  <si>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</si>
  <si>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</si>
  <si>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</si>
  <si>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</si>
  <si>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</si>
  <si>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</si>
  <si>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</si>
  <si>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</si>
  <si>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</si>
  <si>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</si>
  <si>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</si>
  <si>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</si>
  <si>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</si>
  <si>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</si>
  <si>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</si>
  <si>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</si>
  <si>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</si>
  <si>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</si>
  <si>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</si>
  <si>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</si>
  <si>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</si>
  <si>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</si>
  <si>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</si>
  <si>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</si>
  <si>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</si>
  <si>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</si>
  <si>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</si>
  <si>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</si>
  <si>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</si>
  <si>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</si>
  <si>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</si>
  <si>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</si>
  <si>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</si>
  <si>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</si>
  <si>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</si>
  <si>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</si>
  <si>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</si>
  <si>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</si>
  <si>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</si>
  <si>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</si>
  <si>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</si>
  <si>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</si>
  <si>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</si>
  <si>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</si>
  <si>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</si>
  <si>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</si>
  <si>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</si>
  <si>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</si>
  <si>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</si>
  <si>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</si>
  <si>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</si>
  <si>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</si>
  <si>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</si>
  <si>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</si>
  <si>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</si>
  <si>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</si>
  <si>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</si>
  <si>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</si>
  <si>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</si>
  <si>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</si>
  <si>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</si>
  <si>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</si>
  <si>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</si>
  <si>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</si>
  <si>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</si>
  <si>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</si>
  <si>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</si>
  <si>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</si>
  <si>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</si>
  <si>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</si>
  <si>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</si>
  <si>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</si>
  <si>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</si>
  <si>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</si>
  <si>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</si>
  <si>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</si>
  <si>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</si>
  <si>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</si>
  <si>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</si>
  <si>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</si>
  <si>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</si>
  <si>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</si>
  <si>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</si>
  <si>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</si>
  <si>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</si>
  <si>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</si>
  <si>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</si>
  <si>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</si>
  <si>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</si>
  <si>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</si>
  <si>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</si>
  <si>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</si>
  <si>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</si>
  <si>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</si>
  <si>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</si>
  <si>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</si>
  <si>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</si>
  <si>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</si>
  <si>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</si>
  <si>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</si>
  <si>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</si>
  <si>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</si>
  <si>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</si>
  <si>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</si>
  <si>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</si>
  <si>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</si>
  <si>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</si>
  <si>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</si>
  <si>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</si>
  <si>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</si>
  <si>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</si>
  <si>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</si>
  <si>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</si>
  <si>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</si>
  <si>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</si>
  <si>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</si>
  <si>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</si>
  <si>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</si>
  <si>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</si>
  <si>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</si>
  <si>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</si>
  <si>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</si>
  <si>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</si>
  <si>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</si>
  <si>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</si>
  <si>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</si>
  <si>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</si>
  <si>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</si>
  <si>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</si>
  <si>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</si>
  <si>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</si>
  <si>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</si>
  <si>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</si>
  <si>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</si>
  <si>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</si>
  <si>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</si>
  <si>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</si>
  <si>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</si>
  <si>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</si>
  <si>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</si>
  <si>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</si>
  <si>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</si>
  <si>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</si>
  <si>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</si>
  <si>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</si>
  <si>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</si>
  <si>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</si>
  <si>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</si>
  <si>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</si>
  <si>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</si>
  <si>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</si>
  <si>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</si>
  <si>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</si>
  <si>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</si>
  <si>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</si>
  <si>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</si>
  <si>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</si>
  <si>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</si>
  <si>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</si>
  <si>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</si>
  <si>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</si>
  <si>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</si>
  <si>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</si>
  <si>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</si>
  <si>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</si>
  <si>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</si>
  <si>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</si>
  <si>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</si>
  <si>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</si>
  <si>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</si>
  <si>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</si>
  <si>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</si>
  <si>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</si>
  <si>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</si>
  <si>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</si>
  <si>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</si>
  <si>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</si>
  <si>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</si>
  <si>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</si>
  <si>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</si>
  <si>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</si>
  <si>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</si>
  <si>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</si>
  <si>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</si>
  <si>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</si>
  <si>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</si>
  <si>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</si>
  <si>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</si>
  <si>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</si>
  <si>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</si>
  <si>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</si>
  <si>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</si>
  <si>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</si>
  <si>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</si>
  <si>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</si>
  <si>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</si>
  <si>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</si>
  <si>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</si>
  <si>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</si>
  <si>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</si>
  <si>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</si>
  <si>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</si>
  <si>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</si>
  <si>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</si>
  <si>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</si>
  <si>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</si>
  <si>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</si>
  <si>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</si>
  <si>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</si>
  <si>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</si>
  <si>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</si>
  <si>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</si>
  <si>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</si>
  <si>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</si>
  <si>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</si>
  <si>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</si>
  <si>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</si>
  <si>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</si>
  <si>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</si>
  <si>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</si>
  <si>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</si>
  <si>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</si>
  <si>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</si>
  <si>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</si>
  <si>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</si>
  <si>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</si>
  <si>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</si>
  <si>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</si>
  <si>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</si>
  <si>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</si>
  <si>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</si>
  <si>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</si>
  <si>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</si>
  <si>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</si>
  <si>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</si>
  <si>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</si>
  <si>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</si>
  <si>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</si>
  <si>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</si>
  <si>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</si>
  <si>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</si>
  <si>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</si>
  <si>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</si>
  <si>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</si>
  <si>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</si>
  <si>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</si>
  <si>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</si>
  <si>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</si>
  <si>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</si>
  <si>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</si>
  <si>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</si>
  <si>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</si>
  <si>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</si>
  <si>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</si>
  <si>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</si>
  <si>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</si>
  <si>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</si>
  <si>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</si>
  <si>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</si>
  <si>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</si>
  <si>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</si>
  <si>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</si>
  <si>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</si>
  <si>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</si>
  <si>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</si>
  <si>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</si>
  <si>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</si>
  <si>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</si>
  <si>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</si>
  <si>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</si>
  <si>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</si>
  <si>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</si>
  <si>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</si>
  <si>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</si>
  <si>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</si>
  <si>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</si>
  <si>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</si>
  <si>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</si>
  <si>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</si>
  <si>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</si>
  <si>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</si>
  <si>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</si>
  <si>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</si>
  <si>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</si>
  <si>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</si>
  <si>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</si>
  <si>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</si>
  <si>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</si>
  <si>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</si>
  <si>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</si>
  <si>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</si>
  <si>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</si>
  <si>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</si>
  <si>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</si>
  <si>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</si>
  <si>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</si>
  <si>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</si>
  <si>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</si>
  <si>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</si>
  <si>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</si>
  <si>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</si>
  <si>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</si>
  <si>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</si>
  <si>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</si>
  <si>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</si>
  <si>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</si>
  <si>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</si>
  <si>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</si>
  <si>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</si>
  <si>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</si>
  <si>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</si>
  <si>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</si>
  <si>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</si>
  <si>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</si>
  <si>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</si>
  <si>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</si>
  <si>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</si>
  <si>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</si>
  <si>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</si>
  <si>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</si>
  <si>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</si>
  <si>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</si>
  <si>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</si>
  <si>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</si>
  <si>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</si>
  <si>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</si>
  <si>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</si>
  <si>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</si>
  <si>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</si>
  <si>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</si>
  <si>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</si>
  <si>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</si>
  <si>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</si>
  <si>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</si>
  <si>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</si>
  <si>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</si>
  <si>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</si>
  <si>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</si>
  <si>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</si>
  <si>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</si>
  <si>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</si>
  <si>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</si>
  <si>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</si>
  <si>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</si>
  <si>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</si>
  <si>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</si>
  <si>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</si>
  <si>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</si>
  <si>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</si>
  <si>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</si>
  <si>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</si>
  <si>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</si>
  <si>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</si>
  <si>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</si>
  <si>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</si>
  <si>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</si>
  <si>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</si>
  <si>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</si>
  <si>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</si>
  <si>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</si>
  <si>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</si>
  <si>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</si>
  <si>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</si>
  <si>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</si>
  <si>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</si>
  <si>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</si>
  <si>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</si>
  <si>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</si>
  <si>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</si>
  <si>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</si>
  <si>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</si>
  <si>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</si>
  <si>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</si>
  <si>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</si>
  <si>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</si>
  <si>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</si>
  <si>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</si>
  <si>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</si>
  <si>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</si>
  <si>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</si>
  <si>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</si>
  <si>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</si>
  <si>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</si>
  <si>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</si>
  <si>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</si>
  <si>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</si>
  <si>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</si>
  <si>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</si>
  <si>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</si>
  <si>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</si>
  <si>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</si>
  <si>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</si>
  <si>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</si>
  <si>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</si>
  <si>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</si>
  <si>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</si>
  <si>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</si>
  <si>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</si>
  <si>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</si>
  <si>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</si>
  <si>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</si>
  <si>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</si>
  <si>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</si>
  <si>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</si>
  <si>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</si>
  <si>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</si>
  <si>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</si>
  <si>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</si>
  <si>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</si>
  <si>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</si>
  <si>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</si>
  <si>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</si>
  <si>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</si>
  <si>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</si>
  <si>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</si>
  <si>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</si>
  <si>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</si>
  <si>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</si>
  <si>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</si>
  <si>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</si>
  <si>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</si>
  <si>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</si>
  <si>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</si>
  <si>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</si>
  <si>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</si>
  <si>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</si>
  <si>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</si>
  <si>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</si>
  <si>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</si>
  <si>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</si>
  <si>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</si>
  <si>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</si>
  <si>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</si>
  <si>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</si>
  <si>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</si>
  <si>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</si>
  <si>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</si>
  <si>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</si>
  <si>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</si>
  <si>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</si>
  <si>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</si>
  <si>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</si>
  <si>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</si>
  <si>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</si>
  <si>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</si>
  <si>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</si>
  <si>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</si>
  <si>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</si>
  <si>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</si>
  <si>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</si>
  <si>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</si>
  <si>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</si>
  <si>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</si>
  <si>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</si>
  <si>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</si>
  <si>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</si>
  <si>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</si>
  <si>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</si>
  <si>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</si>
  <si>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</si>
  <si>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</si>
  <si>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</si>
  <si>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</si>
  <si>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</si>
  <si>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</si>
  <si>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</si>
  <si>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</si>
  <si>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</si>
  <si>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</si>
  <si>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</si>
  <si>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</si>
  <si>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</si>
  <si>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</si>
  <si>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</si>
  <si>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</si>
  <si>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</si>
  <si>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</si>
  <si>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</si>
  <si>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</si>
  <si>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</si>
  <si>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</si>
  <si>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</si>
  <si>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</si>
  <si>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</si>
  <si>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</si>
  <si>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</si>
  <si>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</si>
  <si>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</si>
  <si>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</si>
  <si>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</si>
  <si>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</si>
  <si>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</si>
  <si>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</si>
  <si>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</si>
  <si>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</si>
  <si>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</si>
  <si>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</si>
  <si>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</si>
  <si>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</si>
  <si>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</si>
  <si>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</si>
  <si>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</si>
  <si>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</si>
  <si>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</si>
  <si>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</si>
  <si>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</si>
  <si>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</si>
  <si>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</si>
  <si>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</si>
  <si>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</si>
  <si>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</si>
  <si>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</si>
  <si>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</si>
  <si>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</si>
  <si>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</si>
  <si>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</si>
  <si>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</si>
  <si>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</si>
  <si>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</si>
  <si>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</si>
  <si>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</si>
  <si>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</si>
  <si>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</si>
  <si>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</si>
  <si>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</si>
  <si>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</si>
  <si>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</si>
  <si>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</si>
  <si>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</si>
  <si>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</si>
  <si>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</si>
  <si>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</si>
  <si>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</si>
  <si>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</si>
  <si>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</si>
  <si>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</si>
  <si>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</si>
  <si>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</si>
  <si>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</si>
  <si>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</si>
  <si>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</si>
  <si>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</si>
  <si>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</si>
  <si>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</si>
  <si>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</si>
  <si>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</si>
  <si>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</si>
  <si>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</si>
  <si>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</si>
  <si>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</si>
  <si>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</si>
  <si>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</si>
  <si>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</si>
  <si>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</si>
  <si>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</si>
  <si>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</si>
  <si>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</si>
  <si>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</si>
  <si>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</si>
  <si>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</si>
  <si>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</si>
  <si>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</si>
  <si>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</si>
  <si>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</si>
  <si>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</si>
  <si>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</si>
  <si>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</si>
  <si>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</si>
  <si>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</si>
  <si>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</si>
  <si>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</si>
  <si>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</si>
  <si>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</si>
  <si>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</si>
  <si>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</si>
  <si>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</si>
  <si>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</si>
  <si>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</si>
  <si>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</si>
  <si>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</si>
  <si>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</si>
  <si>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</si>
  <si>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</si>
  <si>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</si>
  <si>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</si>
  <si>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</si>
  <si>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</si>
  <si>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</si>
  <si>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</si>
  <si>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</si>
  <si>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</si>
  <si>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</si>
  <si>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</si>
  <si>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</si>
  <si>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</si>
  <si>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</si>
  <si>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</si>
  <si>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</si>
  <si>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</si>
  <si>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</si>
  <si>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</si>
  <si>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</si>
  <si>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</si>
  <si>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</si>
  <si>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</si>
  <si>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</si>
  <si>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</si>
  <si>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</si>
  <si>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</si>
  <si>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</si>
  <si>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</si>
  <si>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</si>
  <si>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</si>
  <si>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</si>
  <si>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</si>
  <si>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</si>
  <si>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</si>
  <si>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</si>
  <si>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</si>
  <si>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</si>
  <si>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</si>
  <si>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</si>
  <si>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</si>
  <si>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</si>
  <si>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</si>
  <si>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</si>
  <si>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</si>
  <si>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</si>
  <si>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</si>
  <si>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</si>
  <si>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</si>
  <si>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</si>
  <si>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</si>
  <si>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</si>
  <si>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</si>
  <si>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</si>
  <si>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</si>
  <si>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</si>
  <si>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</si>
  <si>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</si>
  <si>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</si>
  <si>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</si>
  <si>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</si>
  <si>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</si>
  <si>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</si>
  <si>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</si>
  <si>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</si>
  <si>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</si>
  <si>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</si>
  <si>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</si>
  <si>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</si>
  <si>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</si>
  <si>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</si>
  <si>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</si>
  <si>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</si>
  <si>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</si>
  <si>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</si>
  <si>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</si>
  <si>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</si>
  <si>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</si>
  <si>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</si>
  <si>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</si>
  <si>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</si>
  <si>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</si>
  <si>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</si>
  <si>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</si>
  <si>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</si>
  <si>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</si>
  <si>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</si>
  <si>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</si>
  <si>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</si>
  <si>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</si>
  <si>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</si>
  <si>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</si>
  <si>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</si>
  <si>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</si>
  <si>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</si>
  <si>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</si>
  <si>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</si>
  <si>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</si>
  <si>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</si>
  <si>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</si>
  <si>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</si>
  <si>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</si>
  <si>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</si>
  <si>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</si>
  <si>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</si>
  <si>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</si>
  <si>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</si>
  <si>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</si>
  <si>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</si>
  <si>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</si>
  <si>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</si>
  <si>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</si>
  <si>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</si>
  <si>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</si>
  <si>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</si>
  <si>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</si>
  <si>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</si>
  <si>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</si>
  <si>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</si>
  <si>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</si>
  <si>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</si>
  <si>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</si>
  <si>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</si>
  <si>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</si>
  <si>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</si>
  <si>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</si>
  <si>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</si>
  <si>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</si>
  <si>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</si>
  <si>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</si>
  <si>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</si>
  <si>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</si>
  <si>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</si>
  <si>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</si>
  <si>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</si>
  <si>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</si>
  <si>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</si>
  <si>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</si>
  <si>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</si>
  <si>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</si>
  <si>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</si>
  <si>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</si>
  <si>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</si>
  <si>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</si>
  <si>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</si>
  <si>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</si>
  <si>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</si>
  <si>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</si>
  <si>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</si>
  <si>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</si>
  <si>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</si>
  <si>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</si>
  <si>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</si>
  <si>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</si>
  <si>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</si>
  <si>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</si>
  <si>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</si>
  <si>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</si>
  <si>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</si>
  <si>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</si>
  <si>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</si>
  <si>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</si>
  <si>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</si>
  <si>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</si>
  <si>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</si>
  <si>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</si>
  <si>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</si>
  <si>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</si>
  <si>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</si>
  <si>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</si>
  <si>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</si>
  <si>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</si>
  <si>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</si>
  <si>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</si>
  <si>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</si>
  <si>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</si>
  <si>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</si>
  <si>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</si>
  <si>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</si>
  <si>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</si>
  <si>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</si>
  <si>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</si>
  <si>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</si>
  <si>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</si>
  <si>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</si>
  <si>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</si>
  <si>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</si>
  <si>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</si>
  <si>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</si>
  <si>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</si>
  <si>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</si>
  <si>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</si>
  <si>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</si>
  <si>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</si>
  <si>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</si>
  <si>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</si>
  <si>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</si>
  <si>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</si>
  <si>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</si>
  <si>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</si>
  <si>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</si>
  <si>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</si>
  <si>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</si>
  <si>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</si>
  <si>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</si>
  <si>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</si>
  <si>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</si>
  <si>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</si>
  <si>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</si>
  <si>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</si>
  <si>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</si>
  <si>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</si>
  <si>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</si>
  <si>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</si>
  <si>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</si>
  <si>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</si>
  <si>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</si>
  <si>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</si>
  <si>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</si>
  <si>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</si>
  <si>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</si>
  <si>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</si>
  <si>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</si>
  <si>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</si>
  <si>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</si>
  <si>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</si>
  <si>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</si>
  <si>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</si>
  <si>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</si>
  <si>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</si>
  <si>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</si>
  <si>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</si>
  <si>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</si>
  <si>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</si>
  <si>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</si>
  <si>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</si>
  <si>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</si>
  <si>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</si>
  <si>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</si>
  <si>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</si>
  <si>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</si>
  <si>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</si>
  <si>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</si>
  <si>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</si>
  <si>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</si>
  <si>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</si>
  <si>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</si>
  <si>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</si>
  <si>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</si>
  <si>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</si>
  <si>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</si>
  <si>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</si>
  <si>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</si>
  <si>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</si>
  <si>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</si>
  <si>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</si>
  <si>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</si>
  <si>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</si>
  <si>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</si>
  <si>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</si>
  <si>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</si>
  <si>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</si>
  <si>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</si>
  <si>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</si>
  <si>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</si>
  <si>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</si>
  <si>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</si>
  <si>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</si>
  <si>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</si>
  <si>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</si>
  <si>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</si>
  <si>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</si>
  <si>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</si>
  <si>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</si>
  <si>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</si>
  <si>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</si>
  <si>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</si>
  <si>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</si>
  <si>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</si>
  <si>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</si>
  <si>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</si>
  <si>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</si>
  <si>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</si>
  <si>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</si>
  <si>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</si>
  <si>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</si>
  <si>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</si>
  <si>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</si>
  <si>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</si>
  <si>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</si>
  <si>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</si>
  <si>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</si>
  <si>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</si>
  <si>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</si>
  <si>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</si>
  <si>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</si>
  <si>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</si>
  <si>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</si>
  <si>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</si>
  <si>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</si>
  <si>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</si>
  <si>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</si>
  <si>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</si>
  <si>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</si>
  <si>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</si>
  <si>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</si>
  <si>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</si>
  <si>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</si>
  <si>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</si>
  <si>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</si>
  <si>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</si>
  <si>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</si>
  <si>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</si>
  <si>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</si>
  <si>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</si>
  <si>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</si>
  <si>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</si>
  <si>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</si>
  <si>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</si>
  <si>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</si>
  <si>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</si>
  <si>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</si>
  <si>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</si>
  <si>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</si>
  <si>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</si>
  <si>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</si>
  <si>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</si>
  <si>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</si>
  <si>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</si>
  <si>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</si>
  <si>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</si>
  <si>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</si>
  <si>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</si>
  <si>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</si>
  <si>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</si>
  <si>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</si>
  <si>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</si>
  <si>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</si>
  <si>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</si>
  <si>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</si>
  <si>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</si>
  <si>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</si>
  <si>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</si>
  <si>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</si>
  <si>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</si>
  <si>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</si>
  <si>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</si>
  <si>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</si>
  <si>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</si>
  <si>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</si>
  <si>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</si>
  <si>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</si>
  <si>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</si>
  <si>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</si>
  <si>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</si>
  <si>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</si>
  <si>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</si>
  <si>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</si>
  <si>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</si>
  <si>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</si>
  <si>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</si>
  <si>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</si>
  <si>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</si>
  <si>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</si>
  <si>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</si>
  <si>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</si>
  <si>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</si>
  <si>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</si>
  <si>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</si>
  <si>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</si>
  <si>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</si>
  <si>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</si>
  <si>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</si>
  <si>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</si>
  <si>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</si>
  <si>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</si>
  <si>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</si>
  <si>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</si>
  <si>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</si>
  <si>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</si>
  <si>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</si>
  <si>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</si>
  <si>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</si>
  <si>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</si>
  <si>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</si>
  <si>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</si>
  <si>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</si>
  <si>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</si>
  <si>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</si>
  <si>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</si>
  <si>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</si>
  <si>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</si>
  <si>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</si>
  <si>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</si>
  <si>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</si>
  <si>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</si>
  <si>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</si>
  <si>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</si>
  <si>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</si>
  <si>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</si>
  <si>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</si>
  <si>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</si>
  <si>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</si>
  <si>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</si>
  <si>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</si>
  <si>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</si>
  <si>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</si>
  <si>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</si>
  <si>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</si>
  <si>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</si>
  <si>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</si>
  <si>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</si>
  <si>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</si>
  <si>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</si>
  <si>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</si>
  <si>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</si>
  <si>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</si>
  <si>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</si>
  <si>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</si>
  <si>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</si>
  <si>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</si>
  <si>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</si>
  <si>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</si>
  <si>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</si>
  <si>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</si>
  <si>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</si>
  <si>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</si>
  <si>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</si>
  <si>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</si>
  <si>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</si>
  <si>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</si>
  <si>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</si>
  <si>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</si>
  <si>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</si>
  <si>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</si>
  <si>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</si>
  <si>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</si>
  <si>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</si>
  <si>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</si>
  <si>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</si>
  <si>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</si>
  <si>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</si>
  <si>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</si>
  <si>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</si>
  <si>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</si>
  <si>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</si>
  <si>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</si>
  <si>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</si>
  <si>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</si>
  <si>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</si>
  <si>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</si>
  <si>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</si>
  <si>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</si>
  <si>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</si>
  <si>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</si>
  <si>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</si>
  <si>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</si>
  <si>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</si>
  <si>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</si>
  <si>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</si>
  <si>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</si>
  <si>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</si>
  <si>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</si>
  <si>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</si>
  <si>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</si>
  <si>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</si>
  <si>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</si>
  <si>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</si>
  <si>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</si>
  <si>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</si>
  <si>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</si>
  <si>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</si>
  <si>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</si>
  <si>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</si>
  <si>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</si>
  <si>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</si>
  <si>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</si>
  <si>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</si>
  <si>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</si>
  <si>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</si>
  <si>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</si>
  <si>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</si>
  <si>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</si>
  <si>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</si>
  <si>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</si>
  <si>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</si>
  <si>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</si>
  <si>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</si>
  <si>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</si>
  <si>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</si>
  <si>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</si>
  <si>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</si>
  <si>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</si>
  <si>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</si>
  <si>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</si>
  <si>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</si>
  <si>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</si>
  <si>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</si>
  <si>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</si>
  <si>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</si>
  <si>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</si>
  <si>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</si>
  <si>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</si>
  <si>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</si>
  <si>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</si>
  <si>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</si>
  <si>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</si>
  <si>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</si>
  <si>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</si>
  <si>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</si>
  <si>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</si>
  <si>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</si>
  <si>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</si>
  <si>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</si>
  <si>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</si>
  <si>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</si>
  <si>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</si>
  <si>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</si>
  <si>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</si>
  <si>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</si>
  <si>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</si>
  <si>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</si>
  <si>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</si>
  <si>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</si>
  <si>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</si>
  <si>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</si>
  <si>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</si>
  <si>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</si>
  <si>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</si>
  <si>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</si>
  <si>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</si>
  <si>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</si>
  <si>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</si>
  <si>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</si>
  <si>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</si>
  <si>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</si>
  <si>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</si>
  <si>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</si>
  <si>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</si>
  <si>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</si>
  <si>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</si>
  <si>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</si>
  <si>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</si>
  <si>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</si>
  <si>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</si>
  <si>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</si>
  <si>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</si>
  <si>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</si>
  <si>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</si>
  <si>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</si>
  <si>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</si>
  <si>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</si>
  <si>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</si>
  <si>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</si>
  <si>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</si>
  <si>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</si>
  <si>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</si>
  <si>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</si>
  <si>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</si>
  <si>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</si>
  <si>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</si>
  <si>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</si>
  <si>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</si>
  <si>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</si>
  <si>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</si>
  <si>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</si>
  <si>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</si>
  <si>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</si>
  <si>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</si>
  <si>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</si>
  <si>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</si>
  <si>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</si>
  <si>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</si>
  <si>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</si>
  <si>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</si>
  <si>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</si>
  <si>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</si>
  <si>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</si>
  <si>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</si>
  <si>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</si>
  <si>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</si>
  <si>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</si>
  <si>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</si>
  <si>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</si>
  <si>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</si>
  <si>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</si>
  <si>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</si>
  <si>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</si>
  <si>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</si>
  <si>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</si>
  <si>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</si>
  <si>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</si>
  <si>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</si>
  <si>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</si>
  <si>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</si>
  <si>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</si>
  <si>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</si>
  <si>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</si>
  <si>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</si>
  <si>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</si>
  <si>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</si>
  <si>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</si>
  <si>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</si>
  <si>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</si>
  <si>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</si>
  <si>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</si>
  <si>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</si>
  <si>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</si>
  <si>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</si>
  <si>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</si>
  <si>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</si>
  <si>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</si>
  <si>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</si>
  <si>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</si>
  <si>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</si>
  <si>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</si>
  <si>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</si>
  <si>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</si>
  <si>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</si>
  <si>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</si>
  <si>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</si>
  <si>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</si>
  <si>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</si>
  <si>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</si>
  <si>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</si>
  <si>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</si>
  <si>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</si>
  <si>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</si>
  <si>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</si>
  <si>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</si>
  <si>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</si>
  <si>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</si>
  <si>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</si>
  <si>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</si>
  <si>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</si>
  <si>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</si>
  <si>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</si>
  <si>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</si>
  <si>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</si>
  <si>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</si>
  <si>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</si>
  <si>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</si>
  <si>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</si>
  <si>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</si>
  <si>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</si>
  <si>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</si>
  <si>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</si>
  <si>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</si>
  <si>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</si>
  <si>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</si>
  <si>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</si>
  <si>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</si>
  <si>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</si>
  <si>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</si>
  <si>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</si>
  <si>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</si>
  <si>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</si>
  <si>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</si>
  <si>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</si>
  <si>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</si>
  <si>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</si>
  <si>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</si>
  <si>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</si>
  <si>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</si>
  <si>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</si>
  <si>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</si>
  <si>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</si>
  <si>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</si>
  <si>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</si>
  <si>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</si>
  <si>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</si>
  <si>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</si>
  <si>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</si>
  <si>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</si>
  <si>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</si>
  <si>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</si>
  <si>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</si>
  <si>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</si>
  <si>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</si>
  <si>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</si>
  <si>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</si>
  <si>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</si>
  <si>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</si>
  <si>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</si>
  <si>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</si>
  <si>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</si>
  <si>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</si>
  <si>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</si>
  <si>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</si>
  <si>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</si>
  <si>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</si>
  <si>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</si>
  <si>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</si>
  <si>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</si>
  <si>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</si>
  <si>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</si>
  <si>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</si>
  <si>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</si>
  <si>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</si>
  <si>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</si>
  <si>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</si>
  <si>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</si>
  <si>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</si>
  <si>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</si>
  <si>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</si>
  <si>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</si>
  <si>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</si>
  <si>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</si>
  <si>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</si>
  <si>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</si>
  <si>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</si>
  <si>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</si>
  <si>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</si>
  <si>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</si>
  <si>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</si>
  <si>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</si>
  <si>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</si>
  <si>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</si>
  <si>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</si>
  <si>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</si>
  <si>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</si>
  <si>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</si>
  <si>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</si>
  <si>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</si>
  <si>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</si>
  <si>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</si>
  <si>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</si>
  <si>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</si>
  <si>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</si>
  <si>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</si>
  <si>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</si>
  <si>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</si>
  <si>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</si>
  <si>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</si>
  <si>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</si>
  <si>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</si>
  <si>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</si>
  <si>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</si>
  <si>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</si>
  <si>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</si>
  <si>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</si>
  <si>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</si>
  <si>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</si>
  <si>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</si>
  <si>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</si>
  <si>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</si>
  <si>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</si>
  <si>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</si>
  <si>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</si>
  <si>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</si>
  <si>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</si>
  <si>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</si>
  <si>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</si>
  <si>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</si>
  <si>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</si>
  <si>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</si>
  <si>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</si>
  <si>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</si>
  <si>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</si>
  <si>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</si>
  <si>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</si>
  <si>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</si>
  <si>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</si>
  <si>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</si>
  <si>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</si>
  <si>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</si>
  <si>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</si>
  <si>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</si>
  <si>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</si>
  <si>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</si>
  <si>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</si>
  <si>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</si>
  <si>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</si>
  <si>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</si>
  <si>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</si>
  <si>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</si>
  <si>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</si>
  <si>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</si>
  <si>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</si>
  <si>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</si>
  <si>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</si>
  <si>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</si>
  <si>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</si>
  <si>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</si>
  <si>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</si>
  <si>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</si>
  <si>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</si>
  <si>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</si>
  <si>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</si>
  <si>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</si>
  <si>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</si>
  <si>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</si>
  <si>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</si>
  <si>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</si>
  <si>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</si>
  <si>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</si>
  <si>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</si>
  <si>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</si>
  <si>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</si>
  <si>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</si>
  <si>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</si>
  <si>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</si>
  <si>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</si>
  <si>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</si>
  <si>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</si>
  <si>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</si>
  <si>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</si>
  <si>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</si>
  <si>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</si>
  <si>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</si>
  <si>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</si>
  <si>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</si>
  <si>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</si>
  <si>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</si>
  <si>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</si>
  <si>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</si>
  <si>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</si>
  <si>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</si>
  <si>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</si>
  <si>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</si>
  <si>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</si>
  <si>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</si>
  <si>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</si>
  <si>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</si>
  <si>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</si>
  <si>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</si>
  <si>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</si>
  <si>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</si>
  <si>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</si>
  <si>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</si>
  <si>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</si>
  <si>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</si>
  <si>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</si>
  <si>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</si>
  <si>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</si>
  <si>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</si>
  <si>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</si>
  <si>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</si>
  <si>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</si>
  <si>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</si>
  <si>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</si>
  <si>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</si>
  <si>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</si>
  <si>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</si>
  <si>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</si>
  <si>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</si>
  <si>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</si>
  <si>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</si>
  <si>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</si>
  <si>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</si>
  <si>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</si>
  <si>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</si>
  <si>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</si>
  <si>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</si>
  <si>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</si>
  <si>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</si>
  <si>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</si>
  <si>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</si>
  <si>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</si>
  <si>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</si>
  <si>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</si>
  <si>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</si>
  <si>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</si>
  <si>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</si>
  <si>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</si>
  <si>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</si>
  <si>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</si>
  <si>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</si>
  <si>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</si>
  <si>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</si>
  <si>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</si>
  <si>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</si>
  <si>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</si>
  <si>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</si>
  <si>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</si>
  <si>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</si>
  <si>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</si>
  <si>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</si>
  <si>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</si>
  <si>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</si>
  <si>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</si>
  <si>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</si>
  <si>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</si>
  <si>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</si>
  <si>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</si>
  <si>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</si>
  <si>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</si>
  <si>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</si>
  <si>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</si>
  <si>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</si>
  <si>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</si>
  <si>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</si>
  <si>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</si>
  <si>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</si>
  <si>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</si>
  <si>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</si>
  <si>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</si>
  <si>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</si>
  <si>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</si>
  <si>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</si>
  <si>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</si>
  <si>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</si>
  <si>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</si>
  <si>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</si>
  <si>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</si>
  <si>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</si>
  <si>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</si>
  <si>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</si>
  <si>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</si>
  <si>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</si>
  <si>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</si>
  <si>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</si>
  <si>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</si>
  <si>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</si>
  <si>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</si>
  <si>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</si>
  <si>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</si>
  <si>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</si>
  <si>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</si>
  <si>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</si>
  <si>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</si>
  <si>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</si>
  <si>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</si>
  <si>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</si>
  <si>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</si>
  <si>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</si>
  <si>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</si>
  <si>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</si>
  <si>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</si>
  <si>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</si>
  <si>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</si>
  <si>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</si>
  <si>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</si>
  <si>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</si>
  <si>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</si>
  <si>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</si>
  <si>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</si>
  <si>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</si>
  <si>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</si>
  <si>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</si>
  <si>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</si>
  <si>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</si>
  <si>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</si>
  <si>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</si>
  <si>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</si>
  <si>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</si>
  <si>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</si>
  <si>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</si>
  <si>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</si>
  <si>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</si>
  <si>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</si>
  <si>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</si>
  <si>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</si>
  <si>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</si>
  <si>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</si>
  <si>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</si>
  <si>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</si>
  <si>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</si>
  <si>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</si>
  <si>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</si>
  <si>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</si>
  <si>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</si>
  <si>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</si>
  <si>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</si>
  <si>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</si>
  <si>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</si>
  <si>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</si>
  <si>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</si>
  <si>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</si>
  <si>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</si>
  <si>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</si>
  <si>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</si>
  <si>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</si>
  <si>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</si>
  <si>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</si>
  <si>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</si>
  <si>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</si>
  <si>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</si>
  <si>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</si>
  <si>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</si>
  <si>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</si>
  <si>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</si>
  <si>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</si>
  <si>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</si>
  <si>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</si>
  <si>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</si>
  <si>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</si>
  <si>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</si>
  <si>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</si>
  <si>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</si>
  <si>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</si>
  <si>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</si>
  <si>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</si>
  <si>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</si>
  <si>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</si>
  <si>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</si>
  <si>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</si>
  <si>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</si>
  <si>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</si>
  <si>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</si>
  <si>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</si>
  <si>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</si>
  <si>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</si>
  <si>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</si>
  <si>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</si>
  <si>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</si>
  <si>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</si>
  <si>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</si>
  <si>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</si>
  <si>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</si>
  <si>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</si>
  <si>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</si>
  <si>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</si>
  <si>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</si>
  <si>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</si>
  <si>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</si>
  <si>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</si>
  <si>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</si>
  <si>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</si>
  <si>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</si>
  <si>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</si>
  <si>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</si>
  <si>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</si>
  <si>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</si>
  <si>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</si>
  <si>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</si>
  <si>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</si>
  <si>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</si>
  <si>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</si>
  <si>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</si>
  <si>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</si>
  <si>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</si>
  <si>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</si>
  <si>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</si>
  <si>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</si>
  <si>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</si>
  <si>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</si>
  <si>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</si>
  <si>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</si>
  <si>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</si>
  <si>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</si>
  <si>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</si>
  <si>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</si>
  <si>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</si>
  <si>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</si>
  <si>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</si>
  <si>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</si>
  <si>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</si>
  <si>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</si>
  <si>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</si>
  <si>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</si>
  <si>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</si>
  <si>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</si>
  <si>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</si>
  <si>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</si>
  <si>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</si>
  <si>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</si>
  <si>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</si>
  <si>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</si>
  <si>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</si>
  <si>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</si>
  <si>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</si>
  <si>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</si>
  <si>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</si>
  <si>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</si>
  <si>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</si>
  <si>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</si>
  <si>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</si>
  <si>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</si>
  <si>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</si>
  <si>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</si>
  <si>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</si>
  <si>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</si>
  <si>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</si>
  <si>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</si>
  <si>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</si>
  <si>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</si>
  <si>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</si>
  <si>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</si>
  <si>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</si>
  <si>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</si>
  <si>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</si>
  <si>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</si>
  <si>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</si>
  <si>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</si>
  <si>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</si>
  <si>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</si>
  <si>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</si>
  <si>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</si>
  <si>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</si>
  <si>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</si>
  <si>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</si>
  <si>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</si>
  <si>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</si>
  <si>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</si>
  <si>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</si>
  <si>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</si>
  <si>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</si>
  <si>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</si>
  <si>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</si>
  <si>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</si>
  <si>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</si>
  <si>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</si>
  <si>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</si>
  <si>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</si>
  <si>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</si>
  <si>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</si>
  <si>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</si>
  <si>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</si>
  <si>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</si>
  <si>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</si>
  <si>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</si>
  <si>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</si>
  <si>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</si>
  <si>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</si>
  <si>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</si>
  <si>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</si>
  <si>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</si>
  <si>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</si>
  <si>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</si>
  <si>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</si>
  <si>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</si>
  <si>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</si>
  <si>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</si>
  <si>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</si>
  <si>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</si>
  <si>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</si>
  <si>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</si>
  <si>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</si>
  <si>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</si>
  <si>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</si>
  <si>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</si>
  <si>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</si>
  <si>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</si>
  <si>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</si>
  <si>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</si>
  <si>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</si>
  <si>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</si>
  <si>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</si>
  <si>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</si>
  <si>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</si>
  <si>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</si>
  <si>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</si>
  <si>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</si>
  <si>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</si>
  <si>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</si>
  <si>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</si>
  <si>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</si>
  <si>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</si>
  <si>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</si>
  <si>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</si>
  <si>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</si>
  <si>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</si>
  <si>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</si>
  <si>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</si>
  <si>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</si>
  <si>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</si>
  <si>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</si>
  <si>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</si>
  <si>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</si>
  <si>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</si>
  <si>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</si>
  <si>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</si>
  <si>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</si>
  <si>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</si>
  <si>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</si>
  <si>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</si>
  <si>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</si>
  <si>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</si>
  <si>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</si>
  <si>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</si>
  <si>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</si>
  <si>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</si>
  <si>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</si>
  <si>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</si>
  <si>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</si>
  <si>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</si>
  <si>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</si>
  <si>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</si>
  <si>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</si>
  <si>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</si>
  <si>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</si>
  <si>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</si>
  <si>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</si>
  <si>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</si>
  <si>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</si>
  <si>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</si>
  <si>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</si>
  <si>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</si>
  <si>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</si>
  <si>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</si>
  <si>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</si>
  <si>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</si>
  <si>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</si>
  <si>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</si>
  <si>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</si>
  <si>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</si>
  <si>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</si>
  <si>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</si>
  <si>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</si>
  <si>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</si>
  <si>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</si>
  <si>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</si>
  <si>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</si>
  <si>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</si>
  <si>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</si>
  <si>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</si>
  <si>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</si>
  <si>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</si>
  <si>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</si>
  <si>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</si>
  <si>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</si>
  <si>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</si>
  <si>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</si>
  <si>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</si>
  <si>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</si>
  <si>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</si>
  <si>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</si>
  <si>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</si>
  <si>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</si>
  <si>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</si>
  <si>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</si>
  <si>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</si>
  <si>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</si>
  <si>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</si>
  <si>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</si>
  <si>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</si>
  <si>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</si>
  <si>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</si>
  <si>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</si>
  <si>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</si>
  <si>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</si>
  <si>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</si>
  <si>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</si>
  <si>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</si>
  <si>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</si>
  <si>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</si>
  <si>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</si>
  <si>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</si>
  <si>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</si>
  <si>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</si>
  <si>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</si>
  <si>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</si>
  <si>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</si>
  <si>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</si>
  <si>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</si>
  <si>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</si>
  <si>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</si>
  <si>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</si>
  <si>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</si>
  <si>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</si>
  <si>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</si>
  <si>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</si>
  <si>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</si>
  <si>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</si>
  <si>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</si>
  <si>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</si>
  <si>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</si>
  <si>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</si>
  <si>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</si>
  <si>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</si>
  <si>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</si>
  <si>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</si>
  <si>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</si>
  <si>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</si>
  <si>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</si>
  <si>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</si>
  <si>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</si>
  <si>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</si>
  <si>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</si>
  <si>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</si>
  <si>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</si>
  <si>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</si>
  <si>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</si>
  <si>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</si>
  <si>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</si>
  <si>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</si>
  <si>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</si>
  <si>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</si>
  <si>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</si>
  <si>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</si>
  <si>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</si>
  <si>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</si>
  <si>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</si>
  <si>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</si>
  <si>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</si>
  <si>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</si>
  <si>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</si>
  <si>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</si>
  <si>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</si>
  <si>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</si>
  <si>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</si>
  <si>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</si>
  <si>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</si>
  <si>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</si>
  <si>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</si>
  <si>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</si>
  <si>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</si>
  <si>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</si>
  <si>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</si>
  <si>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</si>
  <si>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</si>
  <si>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</si>
  <si>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</si>
  <si>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</si>
  <si>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</si>
  <si>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</si>
  <si>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</si>
  <si>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</si>
  <si>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</si>
  <si>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</si>
  <si>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</si>
  <si>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</si>
  <si>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</si>
  <si>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</si>
  <si>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</si>
  <si>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</si>
  <si>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</si>
  <si>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</si>
  <si>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</si>
  <si>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</si>
  <si>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</si>
  <si>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</si>
  <si>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</si>
  <si>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</si>
  <si>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</si>
  <si>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</si>
  <si>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</si>
  <si>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</si>
  <si>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</si>
  <si>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</si>
  <si>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</si>
  <si>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</si>
  <si>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</si>
  <si>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</si>
  <si>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</si>
  <si>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</si>
  <si>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</si>
  <si>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</si>
  <si>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</si>
  <si>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</si>
  <si>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</si>
  <si>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</si>
  <si>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</si>
  <si>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</si>
  <si>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</si>
  <si>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</si>
  <si>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</si>
  <si>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</si>
  <si>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</si>
  <si>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</si>
  <si>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</si>
  <si>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</si>
  <si>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</si>
  <si>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</si>
  <si>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</si>
  <si>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</si>
  <si>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</si>
  <si>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</si>
  <si>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</si>
  <si>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</si>
  <si>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</si>
  <si>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</si>
  <si>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</si>
  <si>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</si>
  <si>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</si>
  <si>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</si>
  <si>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</si>
  <si>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</si>
  <si>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</si>
  <si>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</si>
  <si>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</si>
  <si>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</si>
  <si>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</si>
  <si>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</si>
  <si>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</si>
  <si>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</si>
  <si>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</si>
  <si>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</si>
  <si>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</si>
  <si>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</si>
  <si>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</si>
  <si>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</si>
  <si>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</si>
  <si>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</si>
  <si>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</si>
  <si>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</si>
  <si>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</si>
  <si>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</si>
  <si>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</si>
  <si>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</si>
  <si>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</si>
  <si>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</si>
  <si>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</si>
  <si>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</si>
  <si>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</si>
  <si>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</si>
  <si>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</si>
  <si>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</si>
  <si>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</si>
  <si>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</si>
  <si>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</si>
  <si>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</si>
  <si>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</si>
  <si>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</si>
  <si>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</si>
  <si>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</si>
  <si>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</si>
  <si>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</si>
  <si>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</si>
  <si>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</si>
  <si>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</si>
  <si>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</si>
  <si>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</si>
  <si>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</si>
  <si>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</si>
  <si>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</si>
  <si>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</si>
  <si>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</si>
  <si>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</si>
  <si>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</si>
  <si>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</si>
  <si>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</si>
  <si>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</si>
  <si>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</si>
  <si>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</si>
  <si>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</si>
  <si>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</si>
  <si>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</si>
  <si>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</si>
  <si>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</si>
  <si>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</si>
  <si>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</si>
  <si>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</si>
  <si>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</si>
  <si>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</si>
  <si>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</si>
  <si>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</si>
  <si>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</si>
  <si>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</si>
  <si>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</si>
  <si>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</si>
  <si>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</si>
  <si>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</si>
  <si>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</si>
  <si>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</si>
  <si>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</si>
  <si>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</si>
  <si>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</si>
  <si>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</si>
  <si>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</si>
  <si>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</si>
  <si>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</si>
  <si>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</si>
  <si>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</si>
  <si>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</si>
  <si>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</si>
  <si>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</si>
  <si>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</si>
  <si>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</si>
  <si>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</si>
  <si>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</si>
  <si>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</si>
  <si>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</si>
  <si>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</si>
  <si>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</si>
  <si>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</si>
  <si>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</si>
  <si>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</si>
  <si>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</si>
  <si>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</si>
  <si>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</si>
  <si>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</si>
  <si>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</si>
  <si>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</si>
  <si>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</si>
  <si>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</si>
  <si>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</si>
  <si>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</si>
  <si>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</si>
  <si>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</si>
  <si>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</si>
  <si>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</si>
  <si>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</si>
  <si>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</si>
  <si>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</si>
  <si>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</si>
  <si>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</si>
  <si>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</si>
  <si>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</si>
  <si>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</si>
  <si>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</si>
  <si>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</si>
  <si>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</si>
  <si>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</si>
  <si>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</si>
  <si>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</si>
  <si>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</si>
  <si>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</si>
  <si>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</si>
  <si>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</si>
  <si>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</si>
  <si>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</si>
  <si>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</si>
  <si>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</si>
  <si>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</si>
  <si>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</si>
  <si>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</si>
  <si>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</si>
  <si>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</si>
  <si>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</si>
  <si>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</si>
  <si>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</si>
  <si>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</si>
  <si>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</si>
  <si>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</si>
  <si>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</si>
  <si>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</si>
  <si>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</si>
  <si>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</si>
  <si>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</si>
  <si>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</si>
  <si>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</si>
  <si>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</si>
  <si>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</si>
  <si>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</si>
  <si>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</si>
  <si>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</si>
  <si>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</si>
  <si>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</si>
  <si>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</si>
  <si>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</si>
  <si>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</si>
  <si>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</si>
  <si>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</si>
  <si>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</si>
  <si>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</si>
  <si>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</si>
  <si>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</si>
  <si>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</si>
  <si>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</si>
  <si>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</si>
  <si>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</si>
  <si>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</si>
  <si>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</si>
  <si>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</si>
  <si>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</si>
  <si>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</si>
  <si>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</si>
  <si>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</si>
  <si>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</si>
  <si>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</si>
  <si>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</si>
  <si>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</si>
  <si>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</si>
  <si>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</si>
  <si>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</si>
  <si>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</si>
  <si>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</si>
  <si>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</si>
  <si>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</si>
  <si>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</si>
  <si>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</si>
  <si>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</si>
  <si>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</si>
  <si>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</si>
  <si>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</si>
  <si>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</si>
  <si>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</si>
  <si>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</si>
  <si>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</si>
  <si>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</si>
  <si>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</si>
  <si>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</si>
  <si>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</si>
  <si>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</si>
  <si>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</si>
  <si>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</si>
  <si>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</si>
  <si>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</si>
  <si>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</si>
  <si>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</si>
  <si>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</si>
  <si>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</si>
  <si>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</si>
  <si>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</si>
  <si>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</si>
  <si>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</si>
  <si>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</si>
  <si>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</si>
  <si>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</si>
  <si>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</si>
  <si>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</si>
  <si>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</si>
  <si>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</si>
  <si>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</si>
  <si>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</si>
  <si>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</si>
  <si>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</si>
  <si>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</si>
  <si>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</si>
  <si>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</si>
  <si>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</si>
  <si>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</si>
  <si>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</si>
  <si>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</si>
  <si>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</si>
  <si>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</si>
  <si>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</si>
  <si>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</si>
  <si>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</si>
  <si>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</si>
  <si>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</si>
  <si>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</si>
  <si>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</si>
  <si>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</si>
  <si>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</si>
  <si>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</si>
  <si>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</si>
  <si>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</si>
  <si>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</si>
  <si>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</si>
  <si>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</si>
  <si>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</si>
  <si>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</si>
  <si>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</si>
  <si>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</si>
  <si>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</si>
  <si>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</si>
  <si>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</si>
  <si>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</si>
  <si>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</si>
  <si>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</si>
  <si>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</si>
  <si>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</si>
  <si>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</si>
  <si>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</si>
  <si>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</si>
  <si>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</si>
  <si>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</si>
  <si>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</si>
  <si>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</si>
  <si>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</si>
  <si>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</si>
  <si>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</si>
  <si>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</si>
  <si>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</si>
  <si>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</si>
  <si>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</si>
  <si>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</si>
  <si>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</si>
  <si>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</si>
  <si>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</si>
  <si>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</si>
  <si>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</si>
  <si>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</si>
  <si>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</si>
  <si>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</si>
  <si>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</si>
  <si>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</si>
  <si>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</si>
  <si>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</si>
  <si>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</si>
  <si>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</si>
  <si>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</si>
  <si>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</si>
  <si>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</si>
  <si>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</si>
  <si>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</si>
  <si>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</si>
  <si>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</si>
  <si>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</si>
  <si>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</si>
  <si>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</si>
  <si>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</si>
  <si>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</si>
  <si>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</si>
  <si>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</si>
  <si>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</si>
  <si>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</si>
  <si>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</si>
  <si>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</si>
  <si>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</si>
  <si>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</si>
  <si>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</si>
  <si>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</si>
  <si>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</si>
  <si>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</si>
  <si>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</si>
  <si>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</si>
  <si>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</si>
  <si>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</si>
  <si>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</si>
  <si>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</si>
  <si>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</si>
  <si>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</si>
  <si>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</si>
  <si>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</si>
  <si>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</si>
  <si>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</si>
  <si>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</si>
  <si>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</si>
  <si>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</si>
  <si>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</si>
  <si>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</si>
  <si>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</si>
  <si>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</si>
  <si>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</si>
  <si>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</si>
  <si>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</si>
  <si>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</si>
  <si>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</si>
  <si>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</si>
  <si>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</si>
  <si>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</si>
  <si>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</si>
  <si>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</si>
  <si>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</si>
  <si>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</si>
  <si>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</si>
  <si>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</si>
  <si>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</si>
  <si>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</si>
  <si>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</si>
  <si>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</si>
  <si>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</si>
  <si>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</si>
  <si>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</si>
  <si>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</si>
  <si>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</si>
  <si>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</si>
  <si>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</si>
  <si>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</si>
  <si>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</si>
  <si>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</si>
  <si>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</si>
  <si>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</si>
  <si>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</si>
  <si>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</si>
  <si>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</si>
  <si>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</si>
  <si>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</si>
  <si>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</si>
  <si>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</si>
  <si>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</si>
  <si>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</si>
  <si>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</si>
  <si>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</si>
  <si>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</si>
  <si>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</si>
  <si>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</si>
  <si>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</si>
  <si>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</si>
  <si>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</si>
  <si>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</si>
  <si>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</si>
  <si>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</si>
  <si>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</si>
  <si>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</si>
  <si>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</si>
  <si>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</si>
  <si>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</si>
  <si>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</si>
  <si>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</si>
  <si>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</si>
  <si>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</si>
  <si>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</si>
  <si>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</si>
  <si>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</si>
  <si>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</si>
  <si>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</si>
  <si>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</si>
  <si>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</si>
  <si>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</si>
  <si>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</si>
  <si>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</si>
  <si>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</si>
  <si>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</si>
  <si>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</si>
  <si>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</si>
  <si>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</si>
  <si>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</si>
  <si>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</si>
  <si>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</si>
  <si>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</si>
  <si>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</si>
  <si>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</si>
  <si>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</si>
  <si>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</si>
  <si>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</si>
  <si>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</si>
  <si>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</si>
  <si>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</si>
  <si>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</si>
  <si>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</si>
  <si>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</si>
  <si>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</si>
  <si>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</si>
  <si>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</si>
  <si>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</si>
  <si>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</si>
  <si>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</si>
  <si>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</si>
  <si>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</si>
  <si>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</si>
  <si>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</si>
  <si>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</si>
  <si>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</si>
  <si>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</si>
  <si>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</si>
  <si>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</si>
  <si>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</si>
  <si>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</si>
  <si>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</si>
  <si>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</si>
  <si>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</si>
  <si>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</si>
  <si>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</si>
  <si>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</si>
  <si>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</si>
  <si>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</si>
  <si>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</si>
  <si>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</si>
  <si>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</si>
  <si>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</si>
  <si>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</si>
  <si>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</si>
  <si>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</si>
  <si>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</si>
  <si>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</si>
  <si>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</si>
  <si>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</si>
  <si>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</si>
  <si>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</si>
  <si>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</si>
  <si>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</si>
  <si>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</si>
  <si>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</si>
  <si>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</si>
  <si>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</si>
  <si>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</si>
  <si>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</si>
  <si>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</si>
  <si>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</si>
  <si>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</si>
  <si>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</si>
  <si>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</si>
  <si>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</si>
  <si>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</si>
  <si>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</si>
  <si>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</si>
  <si>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</si>
  <si>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</si>
  <si>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</si>
  <si>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</si>
  <si>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</si>
  <si>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</si>
  <si>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</si>
  <si>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</si>
  <si>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</si>
  <si>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</si>
  <si>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</si>
  <si>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</si>
  <si>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</si>
  <si>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</si>
  <si>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</si>
  <si>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</si>
  <si>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</si>
  <si>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</si>
  <si>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</si>
  <si>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</si>
  <si>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</si>
  <si>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</si>
  <si>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</si>
  <si>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</si>
  <si>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</si>
  <si>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</si>
  <si>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</si>
  <si>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</si>
  <si>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</si>
  <si>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</si>
  <si>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</si>
  <si>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</si>
  <si>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</si>
  <si>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</si>
  <si>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</si>
  <si>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</si>
  <si>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</si>
  <si>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</si>
  <si>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</si>
  <si>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</si>
  <si>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</si>
  <si>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</si>
  <si>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</si>
  <si>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</si>
  <si>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</si>
  <si>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</si>
  <si>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</si>
  <si>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</si>
  <si>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</si>
  <si>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</si>
  <si>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</si>
  <si>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</si>
  <si>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</si>
  <si>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</si>
  <si>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</si>
  <si>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</si>
  <si>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</si>
  <si>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</si>
  <si>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</si>
  <si>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</si>
  <si>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</si>
  <si>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</si>
  <si>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</si>
  <si>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</si>
  <si>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</si>
  <si>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</si>
  <si>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</si>
  <si>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</si>
  <si>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</si>
  <si>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</si>
  <si>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</si>
  <si>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</si>
  <si>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</si>
  <si>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</si>
  <si>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</si>
  <si>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</si>
  <si>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</si>
  <si>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</si>
  <si>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</si>
  <si>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</si>
  <si>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</si>
  <si>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</si>
  <si>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</si>
  <si>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</si>
  <si>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</si>
  <si>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</si>
  <si>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</si>
  <si>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</si>
  <si>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</si>
  <si>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</si>
  <si>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</si>
  <si>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</si>
  <si>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</si>
  <si>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</si>
  <si>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</si>
  <si>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</si>
  <si>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</si>
  <si>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</si>
  <si>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</si>
  <si>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</si>
  <si>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</si>
  <si>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</si>
  <si>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</si>
  <si>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</si>
  <si>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</si>
  <si>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</si>
  <si>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</si>
  <si>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</si>
  <si>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</si>
  <si>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</si>
  <si>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</si>
  <si>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</si>
  <si>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</si>
  <si>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</si>
  <si>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</si>
  <si>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</si>
  <si>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</si>
  <si>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</si>
  <si>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</si>
  <si>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</si>
  <si>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</si>
  <si>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</si>
  <si>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</si>
  <si>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</si>
  <si>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</si>
  <si>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</si>
  <si>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</si>
  <si>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</si>
  <si>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</si>
  <si>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</si>
  <si>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</si>
  <si>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</si>
  <si>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</si>
  <si>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</si>
  <si>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</si>
  <si>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</si>
  <si>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</si>
  <si>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</si>
  <si>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</si>
  <si>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</si>
  <si>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</si>
  <si>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</si>
  <si>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</si>
  <si>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</si>
  <si>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</si>
  <si>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</si>
  <si>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</si>
  <si>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</si>
  <si>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</si>
  <si>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</si>
  <si>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</si>
  <si>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</si>
  <si>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</si>
  <si>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</si>
  <si>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</si>
  <si>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</si>
  <si>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</si>
  <si>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</si>
  <si>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</si>
  <si>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</si>
  <si>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</si>
  <si>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</si>
  <si>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</si>
  <si>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</si>
  <si>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</si>
  <si>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</si>
  <si>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</si>
  <si>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</si>
  <si>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</si>
  <si>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</si>
  <si>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</si>
  <si>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</si>
  <si>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</si>
  <si>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</si>
  <si>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</si>
  <si>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</si>
  <si>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</si>
  <si>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</si>
  <si>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</si>
  <si>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</si>
  <si>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</si>
  <si>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</si>
  <si>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</si>
  <si>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</si>
  <si>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</si>
  <si>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</si>
  <si>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</si>
  <si>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</si>
  <si>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</si>
  <si>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</si>
  <si>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</si>
  <si>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</si>
  <si>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</si>
  <si>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</si>
  <si>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</si>
  <si>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</si>
  <si>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</si>
  <si>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</si>
  <si>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</si>
  <si>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</si>
  <si>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</si>
  <si>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</si>
  <si>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</si>
  <si>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</si>
  <si>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</si>
  <si>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</si>
  <si>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</si>
  <si>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</si>
  <si>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</si>
  <si>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</si>
  <si>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</si>
  <si>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</si>
  <si>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</si>
  <si>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</si>
  <si>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</si>
  <si>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</si>
  <si>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</si>
  <si>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</si>
  <si>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</si>
  <si>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</si>
  <si>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</si>
  <si>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</si>
  <si>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</si>
  <si>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</si>
  <si>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</si>
  <si>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</si>
  <si>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</si>
  <si>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</si>
  <si>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</si>
  <si>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</si>
  <si>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</si>
  <si>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</si>
  <si>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</si>
  <si>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</si>
  <si>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</si>
  <si>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</si>
  <si>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</si>
  <si>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</si>
  <si>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</si>
  <si>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</si>
  <si>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</si>
  <si>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</si>
  <si>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</si>
  <si>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</si>
  <si>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</si>
  <si>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</si>
  <si>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</si>
  <si>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</si>
  <si>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</si>
  <si>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</si>
  <si>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</si>
  <si>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</si>
  <si>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</si>
  <si>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</si>
  <si>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</si>
  <si>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</si>
  <si>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</si>
  <si>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</si>
  <si>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</si>
  <si>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</si>
  <si>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</si>
  <si>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</si>
  <si>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</si>
  <si>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</si>
  <si>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</si>
  <si>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</si>
  <si>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</si>
  <si>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</si>
  <si>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</si>
  <si>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</si>
  <si>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</si>
  <si>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</si>
  <si>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</si>
  <si>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</si>
  <si>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</si>
  <si>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</si>
  <si>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</si>
  <si>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</si>
  <si>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</si>
  <si>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</si>
  <si>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</si>
  <si>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</si>
  <si>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</si>
  <si>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</si>
  <si>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</si>
  <si>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</si>
  <si>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</si>
  <si>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</si>
  <si>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</si>
  <si>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</si>
  <si>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</si>
  <si>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</si>
  <si>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</si>
  <si>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</si>
  <si>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</si>
  <si>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</si>
  <si>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</si>
  <si>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</si>
  <si>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</si>
  <si>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</si>
  <si>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</si>
  <si>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</si>
  <si>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</si>
  <si>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</si>
  <si>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</si>
  <si>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</si>
  <si>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</si>
  <si>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</si>
  <si>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</si>
  <si>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</si>
  <si>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</si>
  <si>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</si>
  <si>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</si>
  <si>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</si>
  <si>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</si>
  <si>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</si>
  <si>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</si>
  <si>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</si>
  <si>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</si>
  <si>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</si>
  <si>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</si>
  <si>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</si>
  <si>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</si>
  <si>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</si>
  <si>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</si>
  <si>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</si>
  <si>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</si>
  <si>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</si>
  <si>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</si>
  <si>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</si>
  <si>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</si>
  <si>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</si>
  <si>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</si>
  <si>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</si>
  <si>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</si>
  <si>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</si>
  <si>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</si>
  <si>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</si>
  <si>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</si>
  <si>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</si>
  <si>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</si>
  <si>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</si>
  <si>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</si>
  <si>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</si>
  <si>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</si>
  <si>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</si>
  <si>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</si>
  <si>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</si>
  <si>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</si>
  <si>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</si>
  <si>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</si>
  <si>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</si>
  <si>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</si>
  <si>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</si>
  <si>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</si>
  <si>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</si>
  <si>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</si>
  <si>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</si>
  <si>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</si>
  <si>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</si>
  <si>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</si>
  <si>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</si>
  <si>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</si>
  <si>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</si>
  <si>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</si>
  <si>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</si>
  <si>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</si>
  <si>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</si>
  <si>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</si>
  <si>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</si>
  <si>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</si>
  <si>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</si>
  <si>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</si>
  <si>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</si>
  <si>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</si>
  <si>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</si>
  <si>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</si>
  <si>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</si>
  <si>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</si>
  <si>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</si>
  <si>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</si>
  <si>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</si>
  <si>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</si>
  <si>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</si>
  <si>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</si>
  <si>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</si>
  <si>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</si>
  <si>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</si>
  <si>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</si>
  <si>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</si>
  <si>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</si>
  <si>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</si>
  <si>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</si>
  <si>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</si>
  <si>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</si>
  <si>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</si>
  <si>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</si>
  <si>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</si>
  <si>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</si>
  <si>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</si>
  <si>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</si>
  <si>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</si>
  <si>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</si>
  <si>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</si>
  <si>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</si>
  <si>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</si>
  <si>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</si>
  <si>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</si>
  <si>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</si>
  <si>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</si>
  <si>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</si>
  <si>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</si>
  <si>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</si>
  <si>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</si>
  <si>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</si>
  <si>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</si>
  <si>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</si>
  <si>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</si>
  <si>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</si>
  <si>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</si>
  <si>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</si>
  <si>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</si>
  <si>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</si>
  <si>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</si>
  <si>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</si>
  <si>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</si>
  <si>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</si>
  <si>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</si>
  <si>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</si>
  <si>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</si>
  <si>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</si>
  <si>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</si>
  <si>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</si>
  <si>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</si>
  <si>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</si>
  <si>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</si>
  <si>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</si>
  <si>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</si>
  <si>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</si>
  <si>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</si>
  <si>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</si>
  <si>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</si>
  <si>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</si>
  <si>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</si>
  <si>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</si>
  <si>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</si>
  <si>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</si>
  <si>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</si>
  <si>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</si>
  <si>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</si>
  <si>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</si>
  <si>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</si>
  <si>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</si>
  <si>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</si>
  <si>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</si>
  <si>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</si>
  <si>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</si>
  <si>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</si>
  <si>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</si>
  <si>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</si>
  <si>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</si>
  <si>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</si>
  <si>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</si>
  <si>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</si>
  <si>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</si>
  <si>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</si>
  <si>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</si>
  <si>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</si>
  <si>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</si>
  <si>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</si>
  <si>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</si>
  <si>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</si>
  <si>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</si>
  <si>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</si>
  <si>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</si>
  <si>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</si>
  <si>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</si>
  <si>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</si>
  <si>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</si>
  <si>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</si>
  <si>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</si>
  <si>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</si>
  <si>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</si>
  <si>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</si>
  <si>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</si>
  <si>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</si>
  <si>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</si>
  <si>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</si>
  <si>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</si>
  <si>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</si>
  <si>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</si>
  <si>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</si>
  <si>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</si>
  <si>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</si>
  <si>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</si>
  <si>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</si>
  <si>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</si>
  <si>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</si>
  <si>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</si>
  <si>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</si>
  <si>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</si>
  <si>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</si>
  <si>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</si>
  <si>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</si>
  <si>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</si>
  <si>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</si>
  <si>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</si>
  <si>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</si>
  <si>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</si>
  <si>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</si>
  <si>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</si>
  <si>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</si>
  <si>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</si>
  <si>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</si>
  <si>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</si>
  <si>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</si>
  <si>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</si>
  <si>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</si>
  <si>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</si>
  <si>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</si>
  <si>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</si>
  <si>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</si>
  <si>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</si>
  <si>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</si>
  <si>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</si>
  <si>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</si>
  <si>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</si>
  <si>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</si>
  <si>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</si>
  <si>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</si>
  <si>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</si>
  <si>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</si>
  <si>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</si>
  <si>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</si>
  <si>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</si>
  <si>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</si>
  <si>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</si>
  <si>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</si>
  <si>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</si>
  <si>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</si>
  <si>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</si>
  <si>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</si>
  <si>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</si>
  <si>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</si>
  <si>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</si>
  <si>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</si>
  <si>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</si>
  <si>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</si>
  <si>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</si>
  <si>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</si>
  <si>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</si>
  <si>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</si>
  <si>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</si>
  <si>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</si>
  <si>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</si>
  <si>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</si>
  <si>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</si>
  <si>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</si>
  <si>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</si>
  <si>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</si>
  <si>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</si>
  <si>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</si>
  <si>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</si>
  <si>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</si>
  <si>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</si>
  <si>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</si>
  <si>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</si>
  <si>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</si>
  <si>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</si>
  <si>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</si>
  <si>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</si>
  <si>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</si>
  <si>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</si>
  <si>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</si>
  <si>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</si>
  <si>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</si>
  <si>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</si>
  <si>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</si>
  <si>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</si>
  <si>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</si>
  <si>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</si>
  <si>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</si>
  <si>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</si>
  <si>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</si>
  <si>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</si>
  <si>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</si>
  <si>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</si>
  <si>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</si>
  <si>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</si>
  <si>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</si>
  <si>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</si>
  <si>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</si>
  <si>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</si>
  <si>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</si>
  <si>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</si>
  <si>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</si>
  <si>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</si>
  <si>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</si>
  <si>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</si>
  <si>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</si>
  <si>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</si>
  <si>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</si>
  <si>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</si>
  <si>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</si>
  <si>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</si>
  <si>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</si>
  <si>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</si>
  <si>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</si>
  <si>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</si>
  <si>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</si>
  <si>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</si>
  <si>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</si>
  <si>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</si>
  <si>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</si>
  <si>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</si>
  <si>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</si>
  <si>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</si>
  <si>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</si>
  <si>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</si>
  <si>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</si>
  <si>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</si>
  <si>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</si>
  <si>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</si>
  <si>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</si>
  <si>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</si>
  <si>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</si>
  <si>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</si>
  <si>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</si>
  <si>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</si>
  <si>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</si>
  <si>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</si>
  <si>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</si>
  <si>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</si>
  <si>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</si>
  <si>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</si>
  <si>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</si>
  <si>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</si>
  <si>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</si>
  <si>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</si>
  <si>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</si>
  <si>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</si>
  <si>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</si>
  <si>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</si>
  <si>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</si>
  <si>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</si>
  <si>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</si>
  <si>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</si>
  <si>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</si>
  <si>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</si>
  <si>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</si>
  <si>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</si>
  <si>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</si>
  <si>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</si>
  <si>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</si>
  <si>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</si>
  <si>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</si>
  <si>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</si>
  <si>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</si>
  <si>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</si>
  <si>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</si>
  <si>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</si>
  <si>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</si>
  <si>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</si>
  <si>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</si>
  <si>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</si>
  <si>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</si>
  <si>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</si>
  <si>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</si>
  <si>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</si>
  <si>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</si>
  <si>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</si>
  <si>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</si>
  <si>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</si>
  <si>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</si>
  <si>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</si>
  <si>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</si>
  <si>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</si>
  <si>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</si>
  <si>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</si>
  <si>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</si>
  <si>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</si>
  <si>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</si>
  <si>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</si>
  <si>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</si>
  <si>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</si>
  <si>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</si>
  <si>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</si>
  <si>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</si>
  <si>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</si>
  <si>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</si>
  <si>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</si>
  <si>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</si>
  <si>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</si>
  <si>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</si>
  <si>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</si>
  <si>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</si>
  <si>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</si>
  <si>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</si>
  <si>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</si>
  <si>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</si>
  <si>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</si>
  <si>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</si>
  <si>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</si>
  <si>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</si>
  <si>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</si>
  <si>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</si>
  <si>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</si>
  <si>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</si>
  <si>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</si>
  <si>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</si>
  <si>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</si>
  <si>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</si>
  <si>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</si>
  <si>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</si>
  <si>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</si>
  <si>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</si>
  <si>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</si>
  <si>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</si>
  <si>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</si>
  <si>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</si>
  <si>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</si>
  <si>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</si>
  <si>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</si>
  <si>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</si>
  <si>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</si>
  <si>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</si>
  <si>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</si>
  <si>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</si>
  <si>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</si>
  <si>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</si>
  <si>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</si>
  <si>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</si>
  <si>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</si>
  <si>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</si>
  <si>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</si>
  <si>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</si>
  <si>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</si>
  <si>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</si>
  <si>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</si>
  <si>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</si>
  <si>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</si>
  <si>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</si>
  <si>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</si>
  <si>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</si>
  <si>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</si>
  <si>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</si>
  <si>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</si>
  <si>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</si>
  <si>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</si>
  <si>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</si>
  <si>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</si>
  <si>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</si>
  <si>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</si>
  <si>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</si>
  <si>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</si>
  <si>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</si>
  <si>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</si>
  <si>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</si>
  <si>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</si>
  <si>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</si>
  <si>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</si>
  <si>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</si>
  <si>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</si>
  <si>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</si>
  <si>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</si>
  <si>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</si>
  <si>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</si>
  <si>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</si>
  <si>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</si>
  <si>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</si>
  <si>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</si>
  <si>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</si>
  <si>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</si>
  <si>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</si>
  <si>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</si>
  <si>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</si>
  <si>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</si>
  <si>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</si>
  <si>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</si>
  <si>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</si>
  <si>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</si>
  <si>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</si>
  <si>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</si>
  <si>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</si>
  <si>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</si>
  <si>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</si>
  <si>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</si>
  <si>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</si>
  <si>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</si>
  <si>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</si>
  <si>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</si>
  <si>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</si>
  <si>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</si>
  <si>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</si>
  <si>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</si>
  <si>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</si>
  <si>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</si>
  <si>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</si>
  <si>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</si>
  <si>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</si>
  <si>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</si>
  <si>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</si>
  <si>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</si>
  <si>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</si>
  <si>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</si>
  <si>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</si>
  <si>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</si>
  <si>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</si>
  <si>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</si>
  <si>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</si>
  <si>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</si>
  <si>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</si>
  <si>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</si>
  <si>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</si>
  <si>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</si>
  <si>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</si>
  <si>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</si>
  <si>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</si>
  <si>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</si>
  <si>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</si>
  <si>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</si>
  <si>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</si>
  <si>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</si>
  <si>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</si>
  <si>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</si>
  <si>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</si>
  <si>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</si>
  <si>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</si>
  <si>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</si>
  <si>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</si>
  <si>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</si>
  <si>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</si>
  <si>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</si>
  <si>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</si>
  <si>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</si>
  <si>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</si>
  <si>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</si>
  <si>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</si>
  <si>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</si>
  <si>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</si>
  <si>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</si>
  <si>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</si>
  <si>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</si>
  <si>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</si>
  <si>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</si>
  <si>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</si>
  <si>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</si>
  <si>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</si>
  <si>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</si>
  <si>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</si>
  <si>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</si>
  <si>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</si>
  <si>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</si>
  <si>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</si>
  <si>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</si>
  <si>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</si>
  <si>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</si>
  <si>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</si>
  <si>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</si>
  <si>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</si>
  <si>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</si>
  <si>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</si>
  <si>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</si>
  <si>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</si>
  <si>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</si>
  <si>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</si>
  <si>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</si>
  <si>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</si>
  <si>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</si>
  <si>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</si>
  <si>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</si>
  <si>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</si>
  <si>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</si>
  <si>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</si>
  <si>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</si>
  <si>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</si>
  <si>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</si>
  <si>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</si>
  <si>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</si>
  <si>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</si>
  <si>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</si>
  <si>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</si>
  <si>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</si>
  <si>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</si>
  <si>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</si>
  <si>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</si>
  <si>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</si>
  <si>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</si>
  <si>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</si>
  <si>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</si>
  <si>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</si>
  <si>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</si>
  <si>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</si>
  <si>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</si>
  <si>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</si>
  <si>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</si>
  <si>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</si>
  <si>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</si>
  <si>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</si>
  <si>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</si>
  <si>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</si>
  <si>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</si>
  <si>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</si>
  <si>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</si>
  <si>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</si>
  <si>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</si>
  <si>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</si>
  <si>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</si>
  <si>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</si>
  <si>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</si>
  <si>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</si>
  <si>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</si>
  <si>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</si>
  <si>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</si>
  <si>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</si>
  <si>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</si>
  <si>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</si>
  <si>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</si>
  <si>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</si>
  <si>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</si>
  <si>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</si>
  <si>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</si>
  <si>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</si>
  <si>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</si>
  <si>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</si>
  <si>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</si>
  <si>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</si>
  <si>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</si>
  <si>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</si>
  <si>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</si>
  <si>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</si>
  <si>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</si>
  <si>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</si>
  <si>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</si>
  <si>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</si>
  <si>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</si>
  <si>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</si>
  <si>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</si>
  <si>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</si>
  <si>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</si>
  <si>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</si>
  <si>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</si>
  <si>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</si>
  <si>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</si>
  <si>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</si>
  <si>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</si>
  <si>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</si>
  <si>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</si>
  <si>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</si>
  <si>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</si>
  <si>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</si>
  <si>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</si>
  <si>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</si>
  <si>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</si>
  <si>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</si>
  <si>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</si>
  <si>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</si>
  <si>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</si>
  <si>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</si>
  <si>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</si>
  <si>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</si>
  <si>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</si>
  <si>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</si>
  <si>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</si>
  <si>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</si>
  <si>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</si>
  <si>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</si>
  <si>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</si>
  <si>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</si>
  <si>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</si>
  <si>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</si>
  <si>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</si>
  <si>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</si>
  <si>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</si>
  <si>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</si>
  <si>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</si>
  <si>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</si>
  <si>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</si>
  <si>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</si>
  <si>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</si>
  <si>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</si>
  <si>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</si>
  <si>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</si>
  <si>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</si>
  <si>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</si>
  <si>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</si>
  <si>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</si>
  <si>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</si>
  <si>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</si>
  <si>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</si>
  <si>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</si>
  <si>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</si>
  <si>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</si>
  <si>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</si>
  <si>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</si>
  <si>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</si>
  <si>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</si>
  <si>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</si>
  <si>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</si>
  <si>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</si>
  <si>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</si>
  <si>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</si>
  <si>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</si>
  <si>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</si>
  <si>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</si>
  <si>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</si>
  <si>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</si>
  <si>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</si>
  <si>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</si>
  <si>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</si>
  <si>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</si>
  <si>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</si>
  <si>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</si>
  <si>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</si>
  <si>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</si>
  <si>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</si>
  <si>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</si>
  <si>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</si>
  <si>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</si>
  <si>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</si>
  <si>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</si>
  <si>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</si>
  <si>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</si>
  <si>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</si>
  <si>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</si>
  <si>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</si>
  <si>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</si>
  <si>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</si>
  <si>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</si>
  <si>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</si>
  <si>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</si>
  <si>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</si>
  <si>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</si>
  <si>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</si>
  <si>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</si>
  <si>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</si>
  <si>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</si>
  <si>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</si>
  <si>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</si>
  <si>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</si>
  <si>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</si>
  <si>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</si>
  <si>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</si>
  <si>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</si>
  <si>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</si>
  <si>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</si>
  <si>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</si>
  <si>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</si>
  <si>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</si>
  <si>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</si>
  <si>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</si>
  <si>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</si>
  <si>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</si>
  <si>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</si>
  <si>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</si>
  <si>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</si>
  <si>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</si>
  <si>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</si>
  <si>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</si>
  <si>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</si>
  <si>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</si>
  <si>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</si>
  <si>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</si>
  <si>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</si>
  <si>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</si>
  <si>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</si>
  <si>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</si>
  <si>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</si>
  <si>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</si>
  <si>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</si>
  <si>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</si>
  <si>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</si>
  <si>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</si>
  <si>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</si>
  <si>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</si>
  <si>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</si>
  <si>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</si>
  <si>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</si>
  <si>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</si>
  <si>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</si>
  <si>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</si>
  <si>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</si>
  <si>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</si>
  <si>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</si>
  <si>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</si>
  <si>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</si>
  <si>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</si>
  <si>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</si>
  <si>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</si>
  <si>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</si>
  <si>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</si>
  <si>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</si>
  <si>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</si>
  <si>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</si>
  <si>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</si>
  <si>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</si>
  <si>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</si>
  <si>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</si>
  <si>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</si>
  <si>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</si>
  <si>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</si>
  <si>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</si>
  <si>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</si>
  <si>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</si>
  <si>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</si>
  <si>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</si>
  <si>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</si>
  <si>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</si>
  <si>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</si>
  <si>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</si>
  <si>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</si>
  <si>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</si>
  <si>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</si>
  <si>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</si>
  <si>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</si>
  <si>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</si>
  <si>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</si>
  <si>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</si>
  <si>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</si>
  <si>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</si>
  <si>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</si>
  <si>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</si>
  <si>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</si>
  <si>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</si>
  <si>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</si>
  <si>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</si>
  <si>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</si>
  <si>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</si>
  <si>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</si>
  <si>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</si>
  <si>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</si>
  <si>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</si>
  <si>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</si>
  <si>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</si>
  <si>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</si>
  <si>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</si>
  <si>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</si>
  <si>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</si>
  <si>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</si>
  <si>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</si>
  <si>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</si>
  <si>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</si>
  <si>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</si>
  <si>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</si>
  <si>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</si>
  <si>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</si>
  <si>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</si>
  <si>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</si>
  <si>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</si>
  <si>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</si>
  <si>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</si>
  <si>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</si>
  <si>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</si>
  <si>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</si>
  <si>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</si>
  <si>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</si>
  <si>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</si>
  <si>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</si>
  <si>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</si>
  <si>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</si>
  <si>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</si>
  <si>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</si>
  <si>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</si>
  <si>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</si>
  <si>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</si>
  <si>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</si>
  <si>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</si>
  <si>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</si>
  <si>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</si>
  <si>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</si>
  <si>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</si>
  <si>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</si>
  <si>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</si>
  <si>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</si>
  <si>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</si>
  <si>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</si>
  <si>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</si>
  <si>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</si>
  <si>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</si>
  <si>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</si>
  <si>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</si>
  <si>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</si>
  <si>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</si>
  <si>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</si>
  <si>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</si>
  <si>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</si>
  <si>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</si>
  <si>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</si>
  <si>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</si>
  <si>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</si>
  <si>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</si>
  <si>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</si>
  <si>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</si>
  <si>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</si>
  <si>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</si>
  <si>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</si>
  <si>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</si>
  <si>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</si>
  <si>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</si>
  <si>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</si>
  <si>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</si>
  <si>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</si>
  <si>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</si>
  <si>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</si>
  <si>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</si>
  <si>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</si>
  <si>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</si>
  <si>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</si>
  <si>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</si>
  <si>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</si>
  <si>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</si>
  <si>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</si>
  <si>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</si>
  <si>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</si>
  <si>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</si>
  <si>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</si>
  <si>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</si>
  <si>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</si>
  <si>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</si>
  <si>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</si>
  <si>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</si>
  <si>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</si>
  <si>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</si>
  <si>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</si>
  <si>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</si>
  <si>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</si>
  <si>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</si>
  <si>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</si>
  <si>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</si>
  <si>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</si>
  <si>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</si>
  <si>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</si>
  <si>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</si>
  <si>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</si>
  <si>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</si>
  <si>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</si>
  <si>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</si>
  <si>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</si>
  <si>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</si>
  <si>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</si>
  <si>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</si>
  <si>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</si>
  <si>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</si>
  <si>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</si>
  <si>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</si>
  <si>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</si>
  <si>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</si>
  <si>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</si>
  <si>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</si>
  <si>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</si>
  <si>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</si>
  <si>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</si>
  <si>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</si>
  <si>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</si>
  <si>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</si>
  <si>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</si>
  <si>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</si>
  <si>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</si>
  <si>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</si>
  <si>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</si>
  <si>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</si>
  <si>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</si>
  <si>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</si>
  <si>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</si>
  <si>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</si>
  <si>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</si>
  <si>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</si>
  <si>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</si>
  <si>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</si>
  <si>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</si>
  <si>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</si>
  <si>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</si>
  <si>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</si>
  <si>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</si>
  <si>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</si>
  <si>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</si>
  <si>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</si>
  <si>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</si>
  <si>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</si>
  <si>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</si>
  <si>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</si>
  <si>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</si>
  <si>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</si>
  <si>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</si>
  <si>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</si>
  <si>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</si>
  <si>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</si>
  <si>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</si>
  <si>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</si>
  <si>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</si>
  <si>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</si>
  <si>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</si>
  <si>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</si>
  <si>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</si>
  <si>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</si>
  <si>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</si>
  <si>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</si>
  <si>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</si>
  <si>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</si>
  <si>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</si>
  <si>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</si>
  <si>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</si>
  <si>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</si>
  <si>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</si>
  <si>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</si>
  <si>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</si>
  <si>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</si>
  <si>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</si>
  <si>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</si>
  <si>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</si>
  <si>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</si>
  <si>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</si>
  <si>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</si>
  <si>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</si>
  <si>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</si>
  <si>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</si>
  <si>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</si>
  <si>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</si>
  <si>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</si>
  <si>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</si>
  <si>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</si>
  <si>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</si>
  <si>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</si>
  <si>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</si>
  <si>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</si>
  <si>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</si>
  <si>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</si>
  <si>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</si>
  <si>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</si>
  <si>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</si>
  <si>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</si>
  <si>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</si>
  <si>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</si>
  <si>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</si>
  <si>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</si>
  <si>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</si>
  <si>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</si>
  <si>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</si>
  <si>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</si>
  <si>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</si>
  <si>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</si>
  <si>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</si>
  <si>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</si>
  <si>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</si>
  <si>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</si>
  <si>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</si>
  <si>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</si>
  <si>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</si>
  <si>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</si>
  <si>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</si>
  <si>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</si>
  <si>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</si>
  <si>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</si>
  <si>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</si>
  <si>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</si>
  <si>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</si>
  <si>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</si>
  <si>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</si>
  <si>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</si>
  <si>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</si>
  <si>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</si>
  <si>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</si>
  <si>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</si>
  <si>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</si>
  <si>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</si>
  <si>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</si>
  <si>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</si>
  <si>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</si>
  <si>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</si>
  <si>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</si>
  <si>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</si>
  <si>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</si>
  <si>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</si>
  <si>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</si>
  <si>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</si>
  <si>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</si>
  <si>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</si>
  <si>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</si>
  <si>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</si>
  <si>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</si>
  <si>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</si>
  <si>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</si>
  <si>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</si>
  <si>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</si>
  <si>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</si>
  <si>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</si>
  <si>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</si>
  <si>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</si>
  <si>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</si>
  <si>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</si>
  <si>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</si>
  <si>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</si>
  <si>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</si>
  <si>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</si>
  <si>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</si>
  <si>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</si>
  <si>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</si>
  <si>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</si>
  <si>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</si>
  <si>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</si>
  <si>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</si>
  <si>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</si>
  <si>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</si>
  <si>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</si>
  <si>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</si>
  <si>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</si>
  <si>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</si>
  <si>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</si>
  <si>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</si>
  <si>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</si>
  <si>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</si>
  <si>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</si>
  <si>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</si>
  <si>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</si>
  <si>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</si>
  <si>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</si>
  <si>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</si>
  <si>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</si>
  <si>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</si>
  <si>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</si>
  <si>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</si>
  <si>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</si>
  <si>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</si>
  <si>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</si>
  <si>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</si>
  <si>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</si>
  <si>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</si>
  <si>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</si>
  <si>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</si>
  <si>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</si>
  <si>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</si>
  <si>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</si>
  <si>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</si>
  <si>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</si>
  <si>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</si>
  <si>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</si>
  <si>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</si>
  <si>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</si>
  <si>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</si>
  <si>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</si>
  <si>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</si>
  <si>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</si>
  <si>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</si>
  <si>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</si>
  <si>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</si>
  <si>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</si>
  <si>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</si>
  <si>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</si>
  <si>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</si>
  <si>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</si>
  <si>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</si>
  <si>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</si>
  <si>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</si>
  <si>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</si>
  <si>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</si>
  <si>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</si>
  <si>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</si>
  <si>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</si>
  <si>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</si>
  <si>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</si>
  <si>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</si>
  <si>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</si>
  <si>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</si>
  <si>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</si>
  <si>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</si>
  <si>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</si>
  <si>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</si>
  <si>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</si>
  <si>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</si>
  <si>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</si>
  <si>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</si>
  <si>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</si>
  <si>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</si>
  <si>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</si>
  <si>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</si>
  <si>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</si>
  <si>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</si>
  <si>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</si>
  <si>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</si>
  <si>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</si>
  <si>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</si>
  <si>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</si>
  <si>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</si>
  <si>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</si>
  <si>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</si>
  <si>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</si>
  <si>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</si>
  <si>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</si>
  <si>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</si>
  <si>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</si>
  <si>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</si>
  <si>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</si>
  <si>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</si>
  <si>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</si>
  <si>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</si>
  <si>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</si>
  <si>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</si>
  <si>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</si>
  <si>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</si>
  <si>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</si>
  <si>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</si>
  <si>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</si>
  <si>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</si>
  <si>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</si>
  <si>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</si>
  <si>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</si>
  <si>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</si>
  <si>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</si>
  <si>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</si>
  <si>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</si>
  <si>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</si>
  <si>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</si>
  <si>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</si>
  <si>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</si>
  <si>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</si>
  <si>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</si>
  <si>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</si>
  <si>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</si>
  <si>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</si>
  <si>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</si>
  <si>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</si>
  <si>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</si>
  <si>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</si>
  <si>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</si>
  <si>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</si>
  <si>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</si>
  <si>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</si>
  <si>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</si>
  <si>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</si>
  <si>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</si>
  <si>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</si>
  <si>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</si>
  <si>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</si>
  <si>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</si>
  <si>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</si>
  <si>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</si>
  <si>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</si>
  <si>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</si>
  <si>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</si>
  <si>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</si>
  <si>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</si>
  <si>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</si>
  <si>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</si>
  <si>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</si>
  <si>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</si>
  <si>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</si>
  <si>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</si>
  <si>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</si>
  <si>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</si>
  <si>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</si>
  <si>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</si>
  <si>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</si>
  <si>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</si>
  <si>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</si>
  <si>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</si>
  <si>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</si>
  <si>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</si>
  <si>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</si>
  <si>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</si>
  <si>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</si>
  <si>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</si>
  <si>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</si>
  <si>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</si>
  <si>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</si>
  <si>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</si>
  <si>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</si>
  <si>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</si>
  <si>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</si>
  <si>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</si>
  <si>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</si>
  <si>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</si>
  <si>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</si>
  <si>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</si>
  <si>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</si>
  <si>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</si>
  <si>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</si>
  <si>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</si>
  <si>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</si>
  <si>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</si>
  <si>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</si>
  <si>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</si>
  <si>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</si>
  <si>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</si>
  <si>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</si>
  <si>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</si>
  <si>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</si>
  <si>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</si>
  <si>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</si>
  <si>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</si>
  <si>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</si>
  <si>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</si>
  <si>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</si>
  <si>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</si>
  <si>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</si>
  <si>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</si>
  <si>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</si>
  <si>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</si>
  <si>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</si>
  <si>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</si>
  <si>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</si>
  <si>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</si>
  <si>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</si>
  <si>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</si>
  <si>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</si>
  <si>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</si>
  <si>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</si>
  <si>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</si>
  <si>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</si>
  <si>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</si>
  <si>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</si>
  <si>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</si>
  <si>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</si>
  <si>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</si>
  <si>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</si>
  <si>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</si>
  <si>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</si>
  <si>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</si>
  <si>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</si>
  <si>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</si>
  <si>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</si>
  <si>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</si>
  <si>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</si>
  <si>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</si>
  <si>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</si>
  <si>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</si>
  <si>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</si>
  <si>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</si>
  <si>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</si>
  <si>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</si>
  <si>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</si>
  <si>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</si>
  <si>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</si>
  <si>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</si>
  <si>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</si>
  <si>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</si>
  <si>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</si>
  <si>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</si>
  <si>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</si>
  <si>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</si>
  <si>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</si>
  <si>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</si>
  <si>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</si>
  <si>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</si>
  <si>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</si>
  <si>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</si>
  <si>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</si>
  <si>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</si>
  <si>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</si>
  <si>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</si>
  <si>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</si>
  <si>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</si>
  <si>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</si>
  <si>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</si>
  <si>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</si>
  <si>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</si>
  <si>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</si>
  <si>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</si>
  <si>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</si>
  <si>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</si>
  <si>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</si>
  <si>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</si>
  <si>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</si>
  <si>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</si>
  <si>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</si>
  <si>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</si>
  <si>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</si>
  <si>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</si>
  <si>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</si>
  <si>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</si>
  <si>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</si>
  <si>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</si>
  <si>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</si>
  <si>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</si>
  <si>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</si>
  <si>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</si>
  <si>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</si>
  <si>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</si>
  <si>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</si>
  <si>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</si>
  <si>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</si>
  <si>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</si>
  <si>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</si>
  <si>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</si>
  <si>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</si>
  <si>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</si>
  <si>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</si>
  <si>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</si>
  <si>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</si>
  <si>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</si>
  <si>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</si>
  <si>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</si>
  <si>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</si>
  <si>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</si>
  <si>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</si>
  <si>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</si>
  <si>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</si>
  <si>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</si>
  <si>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</si>
  <si>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</si>
  <si>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</si>
  <si>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</si>
  <si>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</si>
  <si>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</si>
  <si>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</si>
  <si>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</si>
  <si>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</si>
  <si>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</si>
  <si>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</si>
  <si>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</si>
  <si>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</si>
  <si>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</si>
  <si>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</si>
  <si>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</si>
  <si>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</si>
  <si>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</si>
  <si>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</si>
  <si>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</si>
  <si>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</si>
  <si>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</si>
  <si>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</si>
  <si>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</si>
  <si>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</si>
  <si>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</si>
  <si>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</si>
  <si>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</si>
  <si>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</si>
  <si>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</si>
  <si>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</si>
  <si>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</si>
  <si>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</si>
  <si>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</si>
  <si>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</si>
  <si>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</si>
  <si>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</si>
  <si>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</si>
  <si>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</si>
  <si>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</si>
  <si>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</si>
  <si>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</si>
  <si>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</si>
  <si>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</si>
  <si>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</si>
  <si>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</si>
  <si>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</si>
  <si>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</si>
  <si>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</si>
  <si>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</si>
  <si>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</si>
  <si>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</si>
  <si>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</si>
  <si>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</si>
  <si>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</si>
  <si>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</si>
  <si>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</si>
  <si>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</si>
  <si>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</si>
  <si>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</si>
  <si>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</si>
  <si>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</si>
  <si>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</si>
  <si>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</si>
  <si>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</si>
  <si>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</si>
  <si>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</si>
  <si>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</si>
  <si>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</si>
  <si>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</si>
  <si>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</si>
  <si>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</si>
  <si>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</si>
  <si>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</si>
  <si>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</si>
  <si>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</si>
  <si>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</si>
  <si>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</si>
  <si>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</si>
  <si>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</si>
  <si>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</si>
  <si>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</si>
  <si>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</si>
  <si>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</si>
  <si>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</si>
  <si>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</si>
  <si>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</si>
  <si>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</si>
  <si>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</si>
  <si>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</si>
  <si>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</si>
  <si>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</si>
  <si>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</si>
  <si>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</si>
  <si>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</si>
  <si>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</si>
  <si>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</si>
  <si>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</si>
  <si>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</si>
  <si>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</si>
  <si>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</si>
  <si>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</si>
  <si>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</si>
  <si>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</si>
  <si>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</si>
  <si>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</si>
  <si>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</si>
  <si>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</si>
  <si>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</si>
  <si>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</si>
  <si>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</si>
  <si>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</si>
  <si>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</si>
  <si>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</si>
  <si>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</si>
  <si>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</si>
  <si>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</si>
  <si>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</si>
  <si>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</si>
  <si>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</si>
  <si>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</si>
  <si>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</si>
  <si>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</si>
  <si>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</si>
  <si>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</si>
  <si>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</si>
  <si>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</si>
  <si>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</si>
  <si>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</si>
  <si>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</si>
  <si>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</si>
  <si>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</si>
  <si>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</si>
  <si>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</si>
  <si>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</si>
  <si>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</si>
  <si>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</si>
  <si>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</si>
  <si>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</si>
  <si>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</si>
  <si>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</si>
  <si>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</si>
  <si>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</si>
  <si>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</si>
  <si>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</si>
  <si>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</si>
  <si>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</si>
  <si>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</si>
  <si>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</si>
  <si>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</si>
  <si>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</si>
  <si>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</si>
  <si>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</si>
  <si>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</si>
  <si>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</si>
  <si>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</si>
  <si>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</si>
  <si>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</si>
  <si>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</si>
  <si>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</si>
  <si>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</si>
  <si>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</si>
  <si>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</si>
  <si>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</si>
  <si>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</si>
  <si>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</si>
  <si>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</si>
  <si>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</si>
  <si>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</si>
  <si>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</si>
  <si>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</si>
  <si>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</si>
  <si>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</si>
  <si>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</si>
  <si>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</si>
  <si>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</si>
  <si>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</si>
  <si>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</si>
  <si>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</si>
  <si>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</si>
  <si>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</si>
  <si>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</si>
  <si>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</si>
  <si>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</si>
  <si>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</si>
  <si>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</si>
  <si>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</si>
  <si>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</si>
  <si>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</si>
  <si>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</si>
  <si>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</si>
  <si>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</si>
  <si>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</si>
  <si>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</si>
  <si>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</si>
  <si>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</si>
  <si>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</si>
  <si>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</si>
  <si>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</si>
  <si>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</si>
  <si>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</si>
  <si>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</si>
  <si>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</si>
  <si>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</si>
  <si>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</si>
  <si>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</si>
  <si>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</si>
  <si>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</si>
  <si>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</si>
  <si>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</si>
  <si>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</si>
  <si>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</si>
  <si>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</si>
  <si>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</si>
  <si>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</si>
  <si>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</si>
  <si>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</si>
  <si>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</si>
  <si>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</si>
  <si>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</si>
  <si>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</si>
  <si>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</si>
  <si>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</si>
  <si>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</si>
  <si>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</si>
  <si>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</si>
  <si>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</si>
  <si>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</si>
  <si>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</si>
  <si>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</si>
  <si>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</si>
  <si>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</si>
  <si>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</si>
  <si>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</si>
  <si>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</si>
  <si>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</si>
  <si>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</si>
  <si>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</si>
  <si>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</si>
  <si>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</si>
  <si>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</si>
  <si>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</si>
  <si>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</si>
  <si>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</si>
  <si>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</si>
  <si>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</si>
  <si>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</si>
  <si>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</si>
  <si>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</si>
  <si>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</si>
  <si>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</si>
  <si>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</si>
  <si>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</si>
  <si>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</si>
  <si>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</si>
  <si>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</si>
  <si>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</si>
  <si>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</si>
  <si>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</si>
  <si>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</si>
  <si>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</si>
  <si>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</si>
  <si>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</si>
  <si>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</si>
  <si>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</si>
  <si>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</si>
  <si>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</si>
  <si>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</si>
  <si>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</si>
  <si>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</si>
  <si>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</si>
  <si>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</si>
  <si>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</si>
  <si>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</si>
  <si>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</si>
  <si>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</si>
  <si>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</si>
  <si>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</si>
  <si>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</si>
  <si>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</si>
  <si>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</si>
  <si>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</si>
  <si>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</si>
  <si>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</si>
  <si>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</si>
  <si>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</si>
  <si>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</si>
  <si>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</si>
  <si>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</si>
  <si>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</si>
  <si>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</si>
  <si>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</si>
  <si>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</si>
  <si>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</si>
  <si>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</si>
  <si>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</si>
  <si>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</si>
  <si>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</si>
  <si>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</si>
  <si>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</si>
  <si>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</si>
  <si>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</si>
  <si>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</si>
  <si>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</si>
  <si>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</si>
  <si>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</si>
  <si>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</si>
  <si>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</si>
  <si>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</si>
  <si>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</si>
  <si>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</si>
  <si>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</si>
  <si>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</si>
  <si>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</si>
  <si>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</si>
  <si>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</si>
  <si>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</si>
  <si>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</si>
  <si>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</si>
  <si>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</si>
  <si>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</si>
  <si>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</si>
  <si>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</si>
  <si>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</si>
  <si>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</si>
  <si>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</si>
  <si>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</si>
  <si>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</si>
  <si>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</si>
  <si>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</si>
  <si>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</si>
  <si>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</si>
  <si>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</si>
  <si>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</si>
  <si>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</si>
  <si>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</si>
  <si>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</si>
  <si>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</si>
  <si>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</si>
  <si>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</si>
  <si>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</si>
  <si>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</si>
  <si>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</si>
  <si>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</si>
  <si>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</si>
  <si>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</si>
  <si>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</si>
  <si>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</si>
  <si>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</si>
  <si>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</si>
  <si>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</si>
  <si>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</si>
  <si>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</si>
  <si>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</si>
  <si>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</si>
  <si>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</si>
  <si>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</si>
  <si>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</si>
  <si>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</si>
  <si>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</si>
  <si>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</si>
  <si>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</si>
  <si>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</si>
  <si>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</si>
  <si>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</si>
  <si>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</si>
  <si>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</si>
  <si>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</si>
  <si>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</si>
  <si>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</si>
  <si>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</si>
  <si>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</si>
  <si>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</si>
  <si>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</si>
  <si>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</si>
  <si>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</si>
  <si>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</si>
  <si>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</si>
  <si>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</si>
  <si>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</si>
  <si>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</si>
  <si>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</si>
  <si>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</si>
  <si>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</si>
  <si>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</si>
  <si>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</si>
  <si>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</si>
  <si>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</si>
  <si>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</si>
  <si>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</si>
  <si>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</si>
  <si>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</si>
  <si>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</si>
  <si>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</si>
  <si>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</si>
  <si>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</si>
  <si>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</si>
  <si>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</si>
  <si>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</si>
  <si>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</si>
  <si>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</si>
  <si>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</si>
  <si>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</si>
  <si>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</si>
  <si>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</si>
  <si>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</si>
  <si>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</si>
  <si>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</si>
  <si>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</si>
  <si>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</si>
  <si>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</si>
  <si>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</si>
  <si>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</si>
  <si>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</si>
  <si>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</si>
  <si>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</si>
  <si>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</si>
  <si>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</si>
  <si>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</si>
  <si>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</si>
  <si>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</si>
  <si>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</si>
  <si>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</si>
  <si>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</si>
  <si>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</si>
  <si>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</si>
  <si>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</si>
  <si>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</si>
  <si>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</si>
  <si>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</si>
  <si>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</si>
  <si>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</si>
  <si>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</si>
  <si>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</si>
  <si>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</si>
  <si>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</si>
  <si>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</si>
  <si>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</si>
  <si>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</si>
  <si>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</si>
  <si>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</si>
  <si>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</si>
  <si>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</si>
  <si>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</si>
  <si>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</si>
  <si>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</si>
  <si>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</si>
  <si>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</si>
  <si>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</si>
  <si>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</si>
  <si>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</si>
  <si>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</si>
  <si>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</si>
  <si>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</si>
  <si>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</si>
  <si>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</si>
  <si>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</si>
  <si>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</si>
  <si>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</si>
  <si>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</si>
  <si>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</si>
  <si>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</si>
  <si>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</si>
  <si>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</si>
  <si>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</si>
  <si>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</si>
  <si>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</si>
  <si>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</si>
  <si>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</si>
  <si>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</si>
  <si>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</si>
  <si>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</si>
  <si>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</si>
  <si>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</si>
  <si>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</si>
  <si>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</si>
  <si>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</si>
  <si>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</si>
  <si>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</si>
  <si>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</si>
  <si>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</si>
  <si>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</si>
  <si>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</si>
  <si>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</si>
  <si>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</si>
  <si>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</si>
  <si>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</si>
  <si>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</si>
  <si>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</si>
  <si>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</si>
  <si>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</si>
  <si>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</si>
  <si>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</si>
  <si>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</si>
  <si>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</si>
  <si>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</si>
  <si>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</si>
  <si>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</si>
  <si>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</si>
  <si>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</si>
  <si>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</si>
  <si>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</si>
  <si>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</si>
  <si>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</si>
  <si>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</si>
  <si>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</si>
  <si>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</si>
  <si>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</si>
  <si>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</si>
  <si>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</si>
  <si>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</si>
  <si>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</si>
  <si>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</si>
  <si>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</si>
  <si>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</si>
  <si>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</si>
  <si>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</si>
  <si>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</si>
  <si>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</si>
  <si>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</si>
  <si>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</si>
  <si>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</si>
  <si>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</si>
  <si>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</si>
  <si>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</si>
  <si>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</si>
  <si>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</si>
  <si>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</si>
  <si>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</si>
  <si>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</si>
  <si>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</si>
  <si>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</si>
  <si>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</si>
  <si>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</si>
  <si>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</si>
  <si>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</si>
  <si>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</si>
  <si>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</si>
  <si>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</si>
  <si>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</si>
  <si>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</si>
  <si>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</si>
  <si>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</si>
  <si>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</si>
  <si>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</si>
  <si>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</si>
  <si>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</si>
  <si>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</si>
  <si>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</si>
  <si>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</si>
  <si>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</si>
  <si>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</si>
  <si>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</si>
  <si>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</si>
  <si>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</si>
  <si>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</si>
  <si>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</si>
  <si>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</si>
  <si>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</si>
  <si>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</si>
  <si>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</si>
  <si>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</si>
  <si>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</si>
  <si>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</si>
  <si>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</si>
  <si>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</si>
  <si>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</si>
  <si>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</si>
  <si>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</si>
  <si>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</si>
  <si>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</si>
  <si>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</si>
  <si>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</si>
  <si>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</si>
  <si>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</si>
  <si>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</si>
  <si>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</si>
  <si>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</si>
  <si>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</si>
  <si>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</si>
  <si>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</si>
  <si>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</si>
  <si>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</si>
  <si>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</si>
  <si>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</si>
  <si>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</si>
  <si>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</si>
  <si>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</si>
  <si>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</si>
  <si>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</si>
  <si>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</si>
  <si>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</si>
  <si>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</si>
  <si>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</si>
  <si>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</si>
  <si>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</si>
  <si>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</si>
  <si>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</si>
  <si>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</si>
  <si>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</si>
  <si>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</si>
  <si>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</si>
  <si>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</si>
  <si>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</si>
  <si>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</si>
  <si>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</si>
  <si>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</si>
  <si>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</si>
  <si>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</si>
  <si>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</si>
  <si>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</si>
  <si>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</si>
  <si>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</si>
  <si>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</si>
  <si>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</si>
  <si>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</si>
  <si>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</si>
  <si>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</si>
  <si>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</si>
  <si>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</si>
  <si>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</si>
  <si>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</si>
  <si>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</si>
  <si>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</si>
  <si>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</si>
  <si>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</si>
  <si>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</si>
  <si>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</si>
  <si>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</si>
  <si>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</si>
  <si>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</si>
  <si>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</si>
  <si>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</si>
  <si>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</si>
  <si>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</si>
  <si>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</si>
  <si>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</si>
  <si>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</si>
  <si>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</si>
  <si>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</si>
  <si>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</si>
  <si>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</si>
  <si>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</si>
  <si>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</si>
  <si>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</si>
  <si>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</si>
  <si>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</si>
  <si>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</si>
  <si>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</si>
  <si>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</si>
  <si>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</si>
  <si>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</si>
  <si>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</si>
  <si>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</si>
  <si>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</si>
  <si>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</si>
  <si>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</si>
  <si>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</si>
  <si>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</si>
  <si>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</si>
  <si>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</si>
  <si>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</si>
  <si>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</si>
  <si>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</si>
  <si>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</si>
  <si>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</si>
  <si>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</si>
  <si>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</si>
  <si>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</si>
  <si>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</si>
  <si>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</si>
  <si>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</si>
  <si>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</si>
  <si>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</si>
  <si>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</si>
  <si>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</si>
  <si>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</si>
  <si>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</si>
  <si>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</si>
  <si>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</si>
  <si>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</si>
  <si>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</si>
  <si>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</si>
  <si>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</si>
  <si>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</si>
  <si>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</si>
  <si>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</si>
  <si>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</si>
  <si>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</si>
  <si>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</si>
  <si>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</si>
  <si>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</si>
  <si>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</si>
  <si>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</si>
  <si>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</si>
  <si>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</si>
  <si>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</si>
  <si>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</si>
  <si>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</si>
  <si>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</si>
  <si>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</si>
  <si>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</si>
  <si>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</si>
  <si>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</si>
  <si>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</si>
  <si>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</si>
  <si>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</si>
  <si>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</si>
  <si>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</si>
  <si>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</si>
  <si>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</si>
  <si>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</si>
  <si>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</si>
  <si>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</si>
  <si>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</si>
  <si>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</si>
  <si>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</si>
  <si>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</si>
  <si>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</si>
  <si>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</si>
  <si>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</si>
  <si>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</si>
  <si>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</si>
  <si>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</si>
  <si>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</si>
  <si>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</si>
  <si>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</si>
  <si>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</si>
  <si>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</si>
  <si>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</si>
  <si>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</si>
  <si>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</si>
  <si>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</si>
  <si>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</si>
  <si>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</si>
  <si>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</si>
  <si>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</si>
  <si>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</si>
  <si>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</si>
  <si>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</si>
  <si>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</si>
  <si>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</si>
  <si>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</si>
  <si>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</si>
  <si>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</si>
  <si>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</si>
  <si>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</si>
  <si>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</si>
  <si>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</si>
  <si>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</si>
  <si>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</si>
  <si>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</si>
  <si>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</si>
  <si>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</si>
  <si>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</si>
  <si>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</si>
  <si>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</si>
  <si>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</si>
  <si>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</si>
  <si>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</si>
  <si>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</si>
  <si>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</si>
  <si>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</si>
  <si>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</si>
  <si>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</si>
  <si>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</si>
  <si>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</si>
  <si>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</si>
  <si>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</si>
  <si>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</si>
  <si>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</si>
  <si>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</si>
  <si>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</si>
  <si>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</si>
  <si>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</si>
  <si>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</si>
  <si>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</si>
  <si>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</si>
  <si>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</si>
  <si>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</si>
  <si>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</si>
  <si>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</si>
  <si>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</si>
  <si>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</si>
  <si>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</si>
  <si>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</si>
  <si>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</si>
  <si>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</si>
  <si>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</si>
  <si>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</si>
  <si>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</si>
  <si>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</si>
  <si>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</si>
  <si>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</si>
  <si>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</si>
  <si>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</si>
  <si>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</si>
  <si>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</si>
  <si>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</si>
  <si>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</si>
  <si>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</si>
  <si>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</si>
  <si>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</si>
  <si>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</si>
  <si>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</si>
  <si>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</si>
  <si>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</si>
  <si>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</si>
  <si>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</si>
  <si>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</si>
  <si>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</si>
  <si>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</si>
  <si>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</si>
  <si>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</si>
  <si>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</si>
  <si>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</si>
  <si>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</si>
  <si>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</si>
  <si>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</si>
  <si>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</si>
  <si>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</si>
  <si>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</si>
  <si>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</si>
  <si>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</si>
  <si>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</si>
  <si>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</si>
  <si>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</si>
  <si>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</si>
  <si>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</si>
  <si>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</si>
  <si>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</si>
  <si>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</si>
  <si>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</si>
  <si>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</si>
  <si>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</si>
  <si>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</si>
  <si>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</si>
  <si>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</si>
  <si>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</si>
  <si>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</si>
  <si>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</si>
  <si>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</si>
  <si>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</si>
  <si>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</si>
  <si>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</si>
  <si>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</si>
  <si>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</si>
  <si>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</si>
  <si>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</si>
  <si>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</si>
  <si>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</si>
  <si>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</si>
  <si>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</si>
  <si>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</si>
  <si>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</si>
  <si>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</si>
  <si>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</si>
  <si>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</si>
  <si>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</si>
  <si>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</si>
  <si>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</si>
  <si>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</si>
  <si>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</si>
  <si>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</si>
  <si>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</si>
  <si>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</si>
  <si>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</si>
  <si>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</si>
  <si>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</si>
  <si>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</si>
  <si>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</si>
  <si>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</si>
  <si>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</si>
  <si>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</si>
  <si>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</si>
  <si>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</si>
  <si>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</si>
  <si>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</si>
  <si>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</si>
  <si>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</si>
  <si>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</si>
  <si>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</si>
  <si>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</si>
  <si>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</si>
  <si>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</si>
  <si>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</si>
  <si>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</si>
  <si>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</si>
  <si>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</si>
  <si>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</si>
  <si>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</si>
  <si>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</si>
  <si>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</si>
  <si>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</si>
  <si>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</si>
  <si>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</si>
  <si>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</si>
  <si>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</si>
  <si>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</si>
  <si>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</si>
  <si>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</si>
  <si>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</si>
  <si>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</si>
  <si>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</si>
  <si>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</si>
  <si>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</si>
  <si>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</si>
  <si>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</si>
  <si>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</si>
  <si>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</si>
  <si>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</si>
  <si>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</si>
  <si>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</si>
  <si>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</si>
  <si>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</si>
  <si>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</si>
  <si>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</si>
  <si>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</si>
  <si>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</si>
  <si>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</si>
  <si>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</si>
  <si>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</si>
  <si>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</si>
  <si>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</si>
  <si>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</si>
  <si>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</si>
  <si>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</si>
  <si>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</si>
  <si>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</si>
  <si>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</si>
  <si>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</si>
  <si>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</si>
  <si>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</si>
  <si>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</si>
  <si>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</si>
  <si>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</si>
  <si>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</si>
  <si>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</si>
  <si>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</si>
  <si>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</si>
  <si>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</si>
  <si>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</si>
  <si>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</si>
  <si>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</si>
  <si>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</si>
  <si>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</si>
  <si>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</si>
  <si>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</si>
  <si>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</si>
  <si>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</si>
  <si>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</si>
  <si>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</si>
  <si>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</si>
  <si>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</si>
  <si>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</si>
  <si>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</si>
  <si>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</si>
  <si>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</si>
  <si>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</si>
  <si>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</si>
  <si>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</si>
  <si>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</si>
  <si>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</si>
  <si>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</si>
  <si>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</si>
  <si>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</si>
  <si>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</si>
  <si>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</si>
  <si>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</si>
  <si>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</si>
  <si>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</si>
  <si>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</si>
  <si>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</si>
  <si>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</si>
  <si>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</si>
  <si>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</si>
  <si>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</si>
  <si>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</si>
  <si>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</si>
  <si>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</si>
  <si>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</si>
  <si>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</si>
  <si>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</si>
  <si>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</si>
  <si>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</si>
  <si>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</si>
  <si>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</si>
  <si>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</si>
  <si>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</si>
  <si>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</si>
  <si>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</si>
  <si>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</si>
  <si>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</si>
  <si>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</si>
  <si>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</si>
  <si>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</si>
  <si>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</si>
  <si>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</si>
  <si>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</si>
  <si>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</si>
  <si>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</si>
  <si>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</si>
  <si>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</si>
  <si>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</si>
  <si>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</si>
  <si>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</si>
  <si>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</si>
  <si>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</si>
  <si>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</si>
  <si>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</si>
  <si>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</si>
  <si>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</si>
  <si>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</si>
  <si>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</si>
  <si>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</si>
  <si>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</si>
  <si>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</si>
  <si>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</si>
  <si>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</si>
  <si>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</si>
  <si>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</si>
  <si>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</si>
  <si>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</si>
  <si>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</si>
  <si>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</si>
  <si>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</si>
  <si>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</si>
  <si>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</si>
  <si>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</si>
  <si>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</si>
  <si>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</si>
  <si>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</si>
  <si>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</si>
  <si>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</si>
  <si>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</si>
  <si>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</si>
  <si>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</si>
  <si>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</si>
  <si>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</si>
  <si>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</si>
  <si>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</si>
  <si>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</si>
  <si>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</si>
  <si>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</si>
  <si>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</si>
  <si>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</si>
  <si>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</si>
  <si>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</si>
  <si>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</si>
  <si>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</si>
  <si>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</si>
  <si>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</si>
  <si>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</si>
  <si>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</si>
  <si>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</si>
  <si>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</si>
  <si>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</si>
  <si>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</si>
  <si>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</si>
  <si>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</si>
  <si>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</si>
  <si>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</si>
  <si>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</si>
  <si>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</si>
  <si>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</si>
  <si>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</si>
  <si>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</si>
  <si>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</si>
  <si>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</si>
  <si>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</si>
  <si>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</si>
  <si>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</si>
  <si>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</si>
  <si>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</si>
  <si>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</si>
  <si>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</si>
  <si>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</si>
  <si>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</si>
  <si>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</si>
  <si>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</si>
  <si>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</si>
  <si>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</si>
  <si>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</si>
  <si>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</si>
  <si>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</si>
  <si>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</si>
  <si>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</si>
  <si>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</si>
  <si>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</si>
  <si>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</si>
  <si>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</si>
  <si>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</si>
  <si>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</si>
  <si>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</si>
  <si>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</si>
  <si>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</si>
  <si>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</si>
  <si>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</si>
  <si>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</si>
  <si>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</si>
  <si>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</si>
  <si>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</si>
  <si>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</si>
  <si>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</si>
  <si>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</si>
  <si>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</si>
  <si>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</si>
  <si>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</si>
  <si>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</si>
  <si>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</si>
  <si>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</si>
  <si>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</si>
  <si>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</si>
  <si>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</si>
  <si>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</si>
  <si>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</si>
  <si>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</si>
  <si>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</si>
  <si>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</si>
  <si>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</si>
  <si>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</si>
  <si>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</si>
  <si>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</si>
  <si>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</si>
  <si>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</si>
  <si>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</si>
  <si>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</si>
  <si>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</si>
  <si>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</si>
  <si>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</si>
  <si>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</si>
  <si>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</si>
  <si>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</si>
  <si>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</si>
  <si>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</si>
  <si>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</si>
  <si>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</si>
  <si>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</si>
  <si>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</si>
  <si>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</si>
  <si>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</si>
  <si>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</si>
  <si>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</si>
  <si>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</si>
  <si>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</si>
  <si>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</si>
  <si>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</si>
  <si>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</si>
  <si>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</si>
  <si>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</si>
  <si>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</si>
  <si>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</si>
  <si>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</si>
  <si>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</si>
  <si>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</si>
  <si>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</si>
  <si>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</si>
  <si>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</si>
  <si>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</si>
  <si>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</si>
  <si>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</si>
  <si>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</si>
  <si>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</si>
  <si>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</si>
  <si>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</si>
  <si>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</si>
  <si>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</si>
  <si>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</si>
  <si>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</si>
  <si>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</si>
  <si>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</si>
  <si>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</si>
  <si>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</si>
  <si>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</si>
  <si>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</si>
  <si>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</si>
  <si>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</si>
  <si>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</si>
  <si>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</si>
  <si>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</si>
  <si>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</si>
  <si>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</si>
  <si>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</si>
  <si>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</si>
  <si>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</si>
  <si>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</si>
  <si>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</si>
  <si>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</si>
  <si>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</si>
  <si>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</si>
  <si>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</si>
  <si>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</si>
  <si>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</si>
  <si>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</si>
  <si>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</si>
  <si>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</si>
  <si>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</si>
  <si>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</si>
  <si>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</si>
  <si>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</si>
  <si>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</si>
  <si>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</si>
  <si>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</si>
  <si>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</si>
  <si>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</si>
  <si>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</si>
  <si>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</si>
  <si>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</si>
  <si>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</si>
  <si>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</si>
  <si>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</si>
  <si>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</si>
  <si>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</si>
  <si>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</si>
  <si>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</si>
  <si>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</si>
  <si>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</si>
  <si>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</si>
  <si>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</si>
  <si>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</si>
  <si>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</si>
  <si>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</si>
  <si>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</si>
  <si>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</si>
  <si>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</si>
  <si>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</si>
  <si>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</si>
  <si>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</si>
  <si>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</si>
  <si>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</si>
  <si>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</si>
  <si>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</si>
  <si>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</si>
  <si>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</si>
  <si>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</si>
  <si>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</si>
  <si>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</si>
  <si>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</si>
  <si>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</si>
  <si>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</si>
  <si>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</si>
  <si>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</si>
  <si>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</si>
  <si>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</si>
  <si>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</si>
  <si>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</si>
  <si>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</si>
  <si>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</si>
  <si>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</si>
  <si>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</si>
  <si>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</si>
  <si>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</si>
  <si>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</si>
  <si>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</si>
  <si>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</si>
  <si>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</si>
  <si>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</si>
  <si>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</si>
  <si>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</si>
  <si>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</si>
  <si>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</si>
  <si>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</si>
  <si>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</si>
  <si>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</si>
  <si>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</si>
  <si>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</si>
  <si>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</si>
  <si>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</si>
  <si>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</si>
  <si>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</si>
  <si>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</si>
  <si>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</si>
  <si>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</si>
  <si>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</si>
  <si>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</si>
  <si>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</si>
  <si>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</si>
  <si>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</si>
  <si>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</si>
  <si>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</si>
  <si>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</si>
  <si>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</si>
  <si>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</si>
  <si>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</si>
  <si>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</si>
  <si>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</si>
  <si>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</si>
  <si>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</si>
  <si>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</si>
  <si>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</si>
  <si>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</si>
  <si>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</si>
  <si>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</si>
  <si>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</si>
  <si>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</si>
  <si>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</si>
  <si>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</si>
  <si>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</si>
  <si>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</si>
  <si>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</si>
  <si>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</si>
  <si>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</si>
  <si>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</si>
  <si>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</si>
  <si>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</si>
  <si>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</si>
  <si>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</si>
  <si>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</si>
  <si>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</si>
  <si>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</si>
  <si>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</si>
  <si>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</si>
  <si>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</si>
  <si>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</si>
  <si>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</si>
  <si>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</si>
  <si>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</si>
  <si>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</si>
  <si>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</si>
  <si>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</si>
  <si>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</si>
  <si>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</si>
  <si>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</si>
  <si>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</si>
  <si>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</si>
  <si>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</si>
  <si>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</si>
  <si>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</si>
  <si>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</si>
  <si>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</si>
  <si>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</si>
  <si>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</si>
  <si>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</si>
  <si>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</si>
  <si>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</si>
  <si>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</si>
  <si>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</si>
  <si>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</si>
  <si>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</si>
  <si>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</si>
  <si>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</si>
  <si>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</si>
  <si>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</si>
  <si>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</si>
  <si>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</si>
  <si>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</si>
  <si>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</si>
  <si>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</si>
  <si>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</si>
  <si>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</si>
  <si>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</si>
  <si>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</si>
  <si>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</si>
  <si>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</si>
  <si>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</si>
  <si>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</si>
  <si>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</si>
  <si>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</si>
  <si>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</si>
  <si>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</si>
  <si>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</si>
  <si>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</si>
  <si>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</si>
  <si>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</si>
  <si>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</si>
  <si>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</si>
  <si>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</si>
  <si>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</si>
  <si>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</si>
  <si>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</si>
  <si>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</si>
  <si>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</si>
  <si>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</si>
  <si>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</si>
  <si>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</si>
  <si>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</si>
  <si>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</si>
  <si>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</si>
  <si>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</si>
  <si>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</si>
  <si>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</si>
  <si>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</si>
  <si>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</si>
  <si>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</si>
  <si>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</si>
  <si>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</si>
  <si>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</si>
  <si>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</si>
  <si>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</si>
  <si>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</si>
  <si>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</si>
  <si>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</si>
  <si>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</si>
  <si>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</si>
  <si>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</si>
  <si>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</si>
  <si>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</si>
  <si>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</si>
  <si>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</si>
  <si>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</si>
  <si>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</si>
  <si>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</si>
  <si>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</si>
  <si>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</si>
  <si>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</si>
  <si>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</si>
  <si>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</si>
  <si>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</si>
  <si>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</si>
  <si>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</si>
  <si>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</si>
  <si>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</si>
  <si>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</si>
  <si>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</si>
  <si>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</si>
  <si>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</si>
  <si>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</si>
  <si>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</si>
  <si>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</si>
  <si>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</si>
  <si>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</si>
  <si>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</si>
  <si>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</si>
  <si>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</si>
  <si>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</si>
  <si>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</si>
  <si>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</si>
  <si>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</si>
  <si>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</si>
  <si>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</si>
  <si>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</si>
  <si>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</si>
  <si>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</si>
  <si>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</si>
  <si>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</si>
  <si>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</si>
  <si>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</si>
  <si>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</si>
  <si>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</si>
  <si>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</si>
  <si>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</si>
  <si>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</si>
  <si>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</si>
  <si>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</si>
  <si>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</si>
  <si>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</si>
  <si>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</si>
  <si>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</si>
  <si>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</si>
  <si>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</si>
  <si>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</si>
  <si>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</si>
  <si>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</si>
  <si>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</si>
  <si>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</si>
  <si>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</si>
  <si>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</si>
  <si>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</si>
  <si>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</si>
  <si>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</si>
  <si>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</si>
  <si>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</si>
  <si>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</si>
  <si>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</si>
  <si>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</si>
  <si>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</si>
  <si>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</si>
  <si>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</si>
  <si>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</si>
  <si>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</si>
  <si>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</si>
  <si>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</si>
  <si>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</si>
  <si>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</si>
  <si>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</si>
  <si>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</si>
  <si>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</si>
  <si>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</si>
  <si>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</si>
  <si>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</si>
  <si>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</si>
  <si>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</si>
  <si>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</si>
  <si>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</si>
  <si>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</si>
  <si>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</si>
  <si>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</si>
  <si>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</si>
  <si>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</si>
  <si>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</si>
  <si>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</si>
  <si>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</si>
  <si>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</si>
  <si>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</si>
  <si>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</si>
  <si>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</si>
  <si>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</si>
  <si>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</si>
  <si>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</si>
  <si>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</si>
  <si>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</si>
  <si>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</si>
  <si>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</si>
  <si>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</si>
  <si>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</si>
  <si>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</si>
  <si>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</si>
  <si>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</si>
  <si>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</si>
  <si>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</si>
  <si>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</si>
  <si>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</si>
  <si>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</si>
  <si>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</si>
  <si>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</si>
  <si>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</si>
  <si>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</si>
  <si>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</si>
  <si>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</si>
  <si>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</si>
  <si>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</si>
  <si>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</si>
  <si>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</si>
  <si>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</si>
  <si>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</si>
  <si>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</si>
  <si>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</si>
  <si>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</si>
  <si>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</si>
  <si>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</si>
  <si>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</si>
  <si>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</si>
  <si>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</si>
  <si>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</si>
  <si>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</si>
  <si>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</si>
  <si>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</si>
  <si>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</si>
  <si>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</si>
  <si>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</si>
  <si>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</si>
  <si>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</si>
  <si>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</si>
  <si>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</si>
  <si>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</si>
  <si>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</si>
  <si>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</si>
  <si>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</si>
  <si>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</si>
  <si>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</si>
  <si>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</si>
  <si>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</si>
  <si>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</si>
  <si>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</si>
  <si>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</si>
  <si>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</si>
  <si>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</si>
  <si>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</si>
  <si>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</si>
  <si>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</si>
  <si>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</si>
  <si>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</si>
  <si>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</si>
  <si>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</si>
  <si>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</si>
  <si>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</si>
  <si>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</si>
  <si>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</si>
  <si>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</si>
  <si>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</si>
  <si>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</si>
  <si>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</si>
  <si>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</si>
  <si>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</si>
  <si>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</si>
  <si>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</si>
  <si>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</si>
  <si>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</si>
  <si>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</si>
  <si>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</si>
  <si>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</si>
  <si>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</si>
  <si>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</si>
  <si>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</si>
  <si>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</si>
  <si>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</si>
  <si>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</si>
  <si>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</si>
  <si>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</si>
  <si>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</si>
  <si>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</si>
  <si>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</si>
  <si>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</si>
  <si>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</si>
  <si>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</si>
  <si>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</si>
  <si>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</si>
  <si>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</si>
  <si>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</si>
  <si>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</si>
  <si>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</si>
  <si>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</si>
  <si>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</si>
  <si>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</si>
  <si>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</si>
  <si>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</si>
  <si>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</si>
  <si>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</si>
  <si>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</si>
  <si>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</si>
  <si>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</si>
  <si>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</si>
  <si>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</si>
  <si>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</si>
  <si>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</si>
  <si>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</si>
  <si>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</si>
  <si>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</si>
  <si>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</si>
  <si>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</si>
  <si>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</si>
  <si>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</si>
  <si>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</si>
  <si>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</si>
  <si>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</si>
  <si>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</si>
  <si>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</si>
  <si>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</si>
  <si>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</si>
  <si>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</si>
  <si>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</si>
  <si>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</si>
  <si>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</si>
  <si>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</si>
  <si>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</si>
  <si>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</si>
  <si>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</si>
  <si>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</si>
  <si>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</si>
  <si>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</si>
  <si>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</si>
  <si>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</si>
  <si>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</si>
  <si>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</si>
  <si>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</si>
  <si>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</si>
  <si>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</si>
  <si>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</si>
  <si>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</si>
  <si>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</si>
  <si>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</si>
  <si>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</si>
  <si>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</si>
  <si>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</si>
  <si>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</si>
  <si>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</si>
  <si>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</si>
  <si>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</si>
  <si>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</si>
  <si>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</si>
  <si>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</si>
  <si>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</si>
  <si>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</si>
  <si>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</si>
  <si>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</si>
  <si>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</si>
  <si>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</si>
  <si>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</si>
  <si>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</si>
  <si>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</si>
  <si>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</si>
  <si>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</si>
  <si>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</si>
  <si>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</si>
  <si>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</si>
  <si>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</si>
  <si>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</si>
  <si>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</si>
  <si>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</si>
  <si>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</si>
  <si>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</si>
  <si>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</si>
  <si>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</si>
  <si>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</si>
  <si>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</si>
  <si>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</si>
  <si>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</si>
  <si>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</si>
  <si>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</si>
  <si>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</si>
  <si>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</si>
  <si>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</si>
  <si>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</si>
  <si>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</si>
  <si>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</si>
  <si>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</si>
  <si>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</si>
  <si>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</si>
  <si>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</si>
  <si>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</si>
  <si>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</si>
  <si>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</si>
  <si>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</si>
  <si>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</si>
  <si>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</si>
  <si>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</si>
  <si>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</si>
  <si>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</si>
  <si>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</si>
  <si>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</si>
  <si>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</si>
  <si>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</si>
  <si>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</si>
  <si>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</si>
  <si>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</si>
  <si>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</si>
  <si>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</si>
  <si>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</si>
  <si>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</si>
  <si>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</si>
  <si>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</si>
  <si>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</si>
  <si>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</si>
  <si>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</si>
  <si>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</si>
  <si>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</si>
  <si>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</si>
  <si>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</si>
  <si>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</si>
  <si>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</si>
  <si>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</si>
  <si>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</si>
  <si>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</si>
  <si>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</si>
  <si>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</si>
  <si>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</si>
  <si>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</si>
  <si>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</si>
  <si>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</si>
  <si>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</si>
  <si>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</si>
  <si>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</si>
  <si>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</si>
  <si>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</si>
  <si>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</si>
  <si>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</si>
  <si>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</si>
  <si>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</si>
  <si>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</si>
  <si>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</si>
  <si>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</si>
  <si>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</si>
  <si>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</si>
  <si>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</si>
  <si>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</si>
  <si>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</si>
  <si>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</si>
  <si>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</si>
  <si>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</si>
  <si>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</si>
  <si>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</si>
  <si>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</si>
  <si>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</si>
  <si>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</si>
  <si>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</si>
  <si>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</si>
  <si>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</si>
  <si>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</si>
  <si>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</si>
  <si>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</si>
  <si>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</si>
  <si>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</si>
  <si>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</si>
  <si>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</si>
  <si>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</si>
  <si>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</si>
  <si>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</si>
  <si>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</si>
  <si>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</si>
  <si>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</si>
  <si>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</si>
  <si>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</si>
  <si>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</si>
  <si>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</si>
  <si>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</si>
  <si>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</si>
  <si>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</si>
  <si>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</si>
  <si>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</si>
  <si>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</si>
  <si>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</si>
  <si>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</si>
  <si>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</si>
  <si>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</si>
  <si>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</si>
  <si>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</si>
  <si>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</si>
  <si>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</si>
  <si>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</si>
  <si>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</si>
  <si>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</si>
  <si>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</si>
  <si>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</si>
  <si>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</si>
  <si>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</si>
  <si>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</si>
  <si>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</si>
  <si>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</si>
  <si>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</si>
  <si>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</si>
  <si>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</si>
  <si>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</si>
  <si>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</si>
  <si>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</si>
  <si>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</si>
  <si>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</si>
  <si>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</si>
  <si>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</si>
  <si>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</si>
  <si>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</si>
  <si>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</si>
  <si>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</si>
  <si>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</si>
  <si>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</si>
  <si>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</si>
  <si>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</si>
  <si>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</si>
  <si>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</si>
  <si>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</si>
  <si>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</si>
  <si>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</si>
  <si>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</si>
  <si>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</si>
  <si>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</si>
  <si>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</si>
  <si>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</si>
  <si>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</si>
  <si>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</si>
  <si>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</si>
  <si>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</si>
  <si>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</si>
  <si>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</si>
  <si>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</si>
  <si>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</si>
  <si>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</si>
  <si>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</si>
  <si>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</si>
  <si>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</si>
  <si>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</si>
  <si>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</si>
  <si>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</si>
  <si>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</si>
  <si>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</si>
  <si>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</si>
  <si>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</si>
  <si>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</si>
  <si>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</si>
  <si>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</si>
  <si>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</si>
  <si>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</si>
  <si>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</si>
  <si>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</si>
  <si>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</si>
  <si>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</si>
  <si>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</si>
  <si>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</si>
  <si>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</si>
  <si>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</si>
  <si>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</si>
  <si>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</si>
  <si>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</si>
  <si>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</si>
  <si>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</si>
  <si>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</si>
  <si>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</si>
  <si>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</si>
  <si>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</si>
  <si>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</si>
  <si>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</si>
  <si>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</si>
  <si>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</si>
  <si>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</si>
  <si>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</si>
  <si>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</si>
  <si>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</si>
  <si>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</si>
  <si>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</si>
  <si>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</si>
  <si>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</si>
  <si>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</si>
  <si>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</si>
  <si>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</si>
  <si>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</si>
  <si>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</si>
  <si>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</si>
  <si>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</si>
  <si>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</si>
  <si>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</si>
  <si>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</si>
  <si>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</si>
  <si>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</si>
  <si>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</si>
  <si>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</si>
  <si>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</si>
  <si>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</si>
  <si>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</si>
  <si>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</si>
  <si>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</si>
  <si>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</si>
  <si>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</si>
  <si>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</si>
  <si>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</si>
  <si>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</si>
  <si>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</si>
  <si>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</si>
  <si>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</si>
  <si>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</si>
  <si>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</si>
  <si>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</si>
  <si>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</si>
  <si>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</si>
  <si>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</si>
  <si>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</si>
  <si>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</si>
  <si>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</si>
  <si>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</si>
  <si>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</si>
  <si>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</si>
  <si>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</si>
  <si>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</si>
  <si>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</si>
  <si>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</si>
  <si>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</si>
  <si>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</si>
  <si>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</si>
  <si>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</si>
  <si>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</si>
  <si>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</si>
  <si>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</si>
  <si>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</si>
  <si>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</si>
  <si>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</si>
  <si>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</si>
  <si>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</si>
  <si>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</si>
  <si>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</si>
  <si>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</si>
  <si>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</si>
  <si>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</si>
  <si>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</si>
  <si>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</si>
  <si>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</si>
  <si>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</si>
  <si>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</si>
  <si>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</si>
  <si>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</si>
  <si>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</si>
  <si>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</si>
  <si>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</si>
  <si>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</si>
  <si>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</si>
  <si>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</si>
  <si>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</si>
  <si>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</si>
  <si>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</si>
  <si>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</si>
  <si>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</si>
  <si>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</si>
  <si>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</si>
  <si>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</si>
  <si>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</si>
  <si>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</si>
  <si>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</si>
  <si>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</si>
  <si>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</si>
  <si>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</si>
  <si>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</si>
  <si>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</si>
  <si>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</si>
  <si>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</si>
  <si>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</si>
  <si>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</si>
  <si>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</si>
  <si>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</si>
  <si>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</si>
  <si>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</si>
  <si>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</si>
  <si>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</si>
  <si>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</si>
  <si>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</si>
  <si>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</si>
  <si>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</si>
  <si>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</si>
  <si>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</si>
  <si>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</si>
  <si>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</si>
  <si>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</si>
  <si>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</si>
  <si>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</si>
  <si>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</si>
  <si>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</si>
  <si>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</si>
  <si>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</si>
  <si>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</si>
  <si>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</si>
  <si>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</si>
  <si>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</si>
  <si>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</si>
  <si>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</si>
  <si>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</si>
  <si>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</si>
  <si>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</si>
  <si>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</si>
  <si>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</si>
  <si>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</si>
  <si>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</si>
  <si>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</si>
  <si>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</si>
  <si>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</si>
  <si>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</si>
  <si>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</si>
  <si>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</si>
  <si>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</si>
  <si>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</si>
  <si>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</si>
  <si>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</si>
  <si>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</si>
  <si>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</si>
  <si>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</si>
  <si>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</si>
  <si>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</si>
  <si>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</si>
  <si>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</si>
  <si>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</si>
  <si>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</si>
  <si>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</si>
  <si>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</si>
  <si>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</si>
  <si>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</si>
  <si>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</si>
  <si>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</si>
  <si>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</si>
  <si>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</si>
  <si>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</si>
  <si>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</si>
  <si>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</si>
  <si>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</si>
  <si>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</si>
  <si>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</si>
  <si>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</si>
  <si>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</si>
  <si>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</si>
  <si>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</si>
  <si>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</si>
  <si>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</si>
  <si>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</si>
  <si>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</si>
  <si>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</si>
  <si>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</si>
  <si>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</si>
  <si>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</si>
  <si>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</si>
  <si>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</si>
  <si>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</si>
  <si>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</si>
  <si>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</si>
  <si>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</si>
  <si>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</si>
  <si>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</si>
  <si>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</si>
  <si>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</si>
  <si>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</si>
  <si>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</si>
  <si>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</si>
  <si>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</si>
  <si>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</si>
  <si>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</si>
  <si>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</si>
  <si>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</si>
  <si>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</si>
  <si>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</si>
  <si>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</si>
  <si>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</si>
  <si>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</si>
  <si>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</si>
  <si>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</si>
  <si>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</si>
  <si>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</si>
  <si>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</si>
  <si>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</si>
  <si>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</si>
  <si>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</si>
  <si>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</si>
  <si>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</si>
  <si>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</si>
  <si>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</si>
  <si>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</si>
  <si>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</si>
  <si>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</si>
  <si>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</si>
  <si>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</si>
  <si>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</si>
  <si>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</si>
  <si>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</si>
  <si>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</si>
  <si>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</si>
  <si>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</si>
  <si>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</si>
  <si>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</si>
  <si>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</si>
  <si>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</si>
  <si>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</si>
  <si>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</si>
  <si>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</si>
  <si>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</si>
  <si>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</si>
  <si>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</si>
  <si>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</si>
  <si>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</si>
  <si>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</si>
  <si>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</si>
  <si>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</si>
  <si>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</si>
  <si>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</si>
  <si>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</si>
  <si>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</si>
  <si>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</si>
  <si>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</si>
  <si>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</si>
  <si>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</si>
  <si>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</si>
  <si>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</si>
  <si>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</si>
  <si>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</si>
  <si>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</si>
  <si>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</si>
  <si>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</si>
  <si>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</si>
  <si>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</si>
  <si>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</si>
  <si>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</si>
  <si>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</si>
  <si>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</si>
  <si>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</si>
  <si>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</si>
  <si>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</si>
  <si>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</si>
  <si>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</si>
  <si>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</si>
  <si>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</si>
  <si>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</si>
  <si>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</si>
  <si>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</si>
  <si>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</si>
  <si>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</si>
  <si>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</si>
  <si>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</si>
  <si>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</si>
  <si>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</si>
  <si>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</si>
  <si>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</si>
  <si>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</si>
  <si>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</si>
  <si>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</si>
  <si>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</si>
  <si>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</si>
  <si>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</si>
  <si>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</si>
  <si>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</si>
  <si>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</si>
  <si>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</si>
  <si>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</si>
  <si>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</si>
  <si>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</si>
  <si>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</si>
  <si>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</si>
  <si>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</si>
  <si>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</si>
  <si>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</si>
  <si>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</si>
  <si>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</si>
  <si>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</si>
  <si>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</si>
  <si>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</si>
  <si>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</si>
  <si>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</si>
  <si>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</si>
  <si>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</si>
  <si>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</si>
  <si>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</si>
  <si>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</si>
  <si>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</si>
  <si>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</si>
  <si>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</si>
  <si>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</si>
  <si>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</si>
  <si>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</si>
  <si>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</si>
  <si>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</si>
  <si>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</si>
  <si>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</si>
  <si>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</si>
  <si>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</si>
  <si>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</si>
  <si>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</si>
  <si>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</si>
  <si>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</si>
  <si>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</si>
  <si>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</si>
  <si>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</si>
  <si>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</si>
  <si>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</si>
  <si>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</si>
  <si>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</si>
  <si>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</si>
  <si>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</si>
  <si>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</si>
  <si>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</si>
  <si>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</si>
  <si>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</si>
  <si>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</si>
  <si>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</si>
  <si>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</si>
  <si>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</si>
  <si>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</si>
  <si>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</si>
  <si>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</si>
  <si>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</si>
  <si>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</si>
  <si>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</si>
  <si>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</si>
  <si>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</si>
  <si>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</si>
  <si>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</si>
  <si>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</si>
  <si>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</si>
  <si>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</si>
  <si>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</si>
  <si>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</si>
  <si>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</si>
  <si>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</si>
  <si>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</si>
  <si>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</si>
  <si>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</si>
  <si>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</si>
  <si>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</si>
  <si>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</si>
  <si>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</si>
  <si>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</si>
  <si>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</si>
  <si>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</si>
  <si>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</si>
  <si>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</si>
  <si>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</si>
  <si>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</si>
  <si>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</si>
  <si>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</si>
  <si>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</si>
  <si>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</si>
  <si>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</si>
  <si>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</si>
  <si>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</si>
  <si>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</si>
  <si>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</si>
  <si>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</si>
  <si>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</si>
  <si>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</si>
  <si>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</si>
  <si>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</si>
  <si>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</si>
  <si>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</si>
  <si>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</si>
  <si>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</si>
  <si>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</si>
  <si>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</si>
  <si>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</si>
  <si>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</si>
  <si>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</si>
  <si>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</si>
  <si>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</si>
  <si>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</si>
  <si>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</si>
  <si>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</si>
  <si>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</si>
  <si>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</si>
  <si>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</si>
  <si>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</si>
  <si>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</si>
  <si>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</si>
  <si>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</si>
  <si>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</si>
  <si>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</si>
  <si>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</si>
  <si>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</si>
  <si>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</si>
  <si>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</si>
  <si>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</si>
  <si>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</si>
  <si>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</si>
  <si>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</si>
  <si>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</si>
  <si>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</si>
  <si>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</si>
  <si>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</si>
  <si>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</si>
  <si>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</si>
  <si>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</si>
  <si>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</si>
  <si>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</si>
  <si>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</si>
  <si>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</si>
  <si>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</si>
  <si>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</si>
  <si>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</si>
  <si>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</si>
  <si>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</si>
  <si>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</si>
  <si>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</si>
  <si>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</si>
  <si>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</si>
  <si>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</si>
  <si>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</si>
  <si>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</si>
  <si>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</si>
  <si>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</si>
  <si>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</si>
  <si>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</si>
  <si>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</si>
  <si>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</si>
  <si>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</si>
  <si>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</si>
  <si>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</si>
  <si>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</si>
  <si>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</si>
  <si>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</si>
  <si>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</si>
  <si>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</si>
  <si>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</si>
  <si>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</si>
  <si>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</si>
  <si>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</si>
  <si>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</si>
  <si>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</si>
  <si>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</si>
  <si>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</si>
  <si>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</si>
  <si>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</si>
  <si>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</si>
  <si>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</si>
  <si>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</si>
  <si>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</si>
  <si>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</si>
  <si>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</si>
  <si>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</si>
  <si>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</si>
  <si>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</si>
  <si>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</si>
  <si>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</si>
  <si>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</si>
  <si>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</si>
  <si>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</si>
  <si>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</si>
  <si>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</si>
  <si>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</si>
  <si>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</si>
  <si>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</si>
  <si>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</si>
  <si>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</si>
  <si>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</si>
  <si>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</si>
  <si>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</si>
  <si>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</si>
  <si>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</si>
  <si>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</si>
  <si>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</si>
  <si>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</si>
  <si>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</si>
  <si>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</si>
  <si>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</si>
  <si>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</si>
  <si>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</si>
  <si>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</si>
  <si>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</si>
  <si>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</si>
  <si>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</si>
  <si>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</si>
  <si>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</si>
  <si>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</si>
  <si>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</si>
  <si>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</si>
  <si>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</si>
  <si>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</si>
  <si>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</si>
  <si>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</si>
  <si>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</si>
  <si>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</si>
  <si>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</si>
  <si>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</si>
  <si>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</si>
  <si>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</si>
  <si>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</si>
  <si>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</si>
  <si>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</si>
  <si>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</si>
  <si>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</si>
  <si>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</si>
  <si>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</si>
  <si>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</si>
  <si>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</si>
  <si>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</si>
  <si>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</si>
  <si>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</si>
  <si>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</si>
  <si>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</si>
  <si>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</si>
  <si>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</si>
  <si>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</si>
  <si>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</si>
  <si>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</si>
  <si>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</si>
  <si>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</si>
  <si>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</si>
  <si>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</si>
  <si>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</si>
  <si>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</si>
  <si>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</si>
  <si>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</si>
  <si>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</si>
  <si>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</si>
  <si>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</si>
  <si>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</si>
  <si>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</si>
  <si>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</si>
  <si>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</si>
  <si>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</si>
  <si>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</si>
  <si>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</si>
  <si>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</si>
  <si>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</si>
  <si>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</si>
  <si>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</si>
  <si>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</si>
  <si>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</si>
  <si>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</si>
  <si>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</si>
  <si>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</si>
  <si>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</si>
  <si>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</si>
  <si>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</si>
  <si>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</si>
  <si>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</si>
  <si>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</si>
  <si>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</si>
  <si>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</si>
  <si>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</si>
  <si>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</si>
  <si>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</si>
  <si>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</si>
  <si>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</si>
  <si>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</si>
  <si>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</si>
  <si>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</si>
  <si>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</si>
  <si>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</si>
  <si>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</si>
  <si>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</si>
  <si>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</si>
  <si>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</si>
  <si>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</si>
  <si>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</si>
  <si>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</si>
  <si>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</si>
  <si>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</si>
  <si>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</si>
  <si>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</si>
  <si>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</si>
  <si>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</si>
  <si>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</si>
  <si>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</si>
  <si>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</si>
  <si>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</si>
  <si>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</si>
  <si>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</si>
  <si>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</si>
  <si>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</si>
  <si>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</si>
  <si>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</si>
  <si>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</si>
  <si>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</si>
  <si>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</si>
  <si>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</si>
  <si>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</si>
  <si>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</si>
  <si>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</si>
  <si>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</si>
  <si>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</si>
  <si>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</si>
  <si>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</si>
  <si>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</si>
  <si>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</si>
  <si>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</si>
  <si>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</si>
  <si>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</si>
  <si>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</si>
  <si>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</si>
  <si>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</si>
  <si>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</si>
  <si>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</si>
  <si>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</si>
  <si>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</si>
  <si>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</si>
  <si>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</si>
  <si>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</si>
  <si>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</si>
  <si>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</si>
  <si>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</si>
  <si>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</si>
  <si>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</si>
  <si>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</si>
  <si>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</si>
  <si>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</si>
  <si>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</si>
  <si>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</si>
  <si>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</si>
  <si>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</si>
  <si>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</si>
  <si>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</si>
  <si>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</si>
  <si>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</si>
  <si>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</si>
  <si>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</si>
  <si>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</si>
  <si>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</si>
  <si>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</si>
  <si>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</si>
  <si>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</si>
  <si>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</si>
  <si>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</si>
  <si>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</si>
  <si>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</si>
  <si>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</si>
  <si>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</si>
  <si>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</si>
  <si>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</si>
  <si>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</si>
  <si>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</si>
  <si>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</si>
  <si>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</si>
  <si>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</si>
  <si>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</si>
  <si>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</si>
  <si>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</si>
  <si>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</si>
  <si>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</si>
  <si>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</si>
  <si>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</si>
  <si>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</si>
  <si>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</si>
  <si>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</si>
  <si>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</si>
  <si>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</si>
  <si>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</si>
  <si>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</si>
  <si>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</si>
  <si>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</si>
  <si>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</si>
  <si>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</si>
  <si>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</si>
  <si>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</si>
  <si>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</si>
  <si>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</si>
  <si>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</si>
  <si>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</si>
  <si>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</si>
  <si>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</si>
  <si>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</si>
  <si>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</si>
  <si>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</si>
  <si>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</si>
  <si>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</si>
  <si>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</si>
  <si>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</si>
  <si>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</si>
  <si>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</si>
  <si>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</si>
  <si>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</si>
  <si>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</si>
  <si>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</si>
  <si>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</si>
  <si>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</si>
  <si>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</si>
  <si>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</si>
  <si>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</si>
  <si>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</si>
  <si>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</si>
  <si>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</si>
  <si>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</si>
  <si>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</si>
  <si>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</si>
  <si>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</si>
  <si>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</si>
  <si>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</si>
  <si>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</si>
  <si>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</si>
  <si>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</si>
  <si>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</si>
  <si>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</si>
  <si>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</si>
  <si>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</si>
  <si>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</si>
  <si>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</si>
  <si>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</si>
  <si>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</si>
  <si>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</si>
  <si>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</si>
  <si>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</si>
  <si>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</si>
  <si>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</si>
  <si>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</si>
  <si>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</si>
  <si>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</si>
  <si>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</si>
  <si>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</si>
  <si>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</si>
  <si>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</si>
  <si>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</si>
  <si>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</si>
  <si>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</si>
  <si>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</si>
  <si>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</si>
  <si>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</si>
  <si>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</si>
  <si>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</si>
  <si>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</si>
  <si>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</si>
  <si>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</si>
  <si>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</si>
  <si>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</si>
  <si>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</si>
  <si>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</si>
  <si>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</si>
  <si>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</si>
  <si>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</si>
  <si>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</si>
  <si>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</si>
  <si>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</si>
  <si>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</si>
  <si>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</si>
  <si>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</si>
  <si>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</si>
  <si>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</si>
  <si>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</si>
  <si>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</si>
  <si>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</si>
  <si>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</si>
  <si>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</si>
  <si>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</si>
  <si>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</si>
  <si>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</si>
  <si>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</si>
  <si>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</si>
  <si>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</si>
  <si>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</si>
  <si>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</si>
  <si>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</si>
  <si>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</si>
  <si>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</si>
  <si>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</si>
  <si>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</si>
  <si>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</si>
  <si>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</si>
  <si>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</si>
  <si>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</si>
  <si>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</si>
  <si>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</si>
  <si>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</si>
  <si>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</si>
  <si>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</si>
  <si>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</si>
  <si>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</si>
  <si>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</si>
  <si>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</si>
  <si>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</si>
  <si>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</si>
  <si>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</si>
  <si>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</si>
  <si>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</si>
  <si>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</si>
  <si>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</si>
  <si>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</si>
  <si>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</si>
  <si>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</si>
  <si>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</si>
  <si>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</si>
  <si>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</si>
  <si>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</si>
  <si>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</si>
  <si>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</si>
  <si>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</si>
  <si>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</si>
  <si>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</si>
  <si>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</si>
  <si>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</si>
  <si>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</si>
  <si>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</si>
  <si>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</si>
  <si>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</si>
  <si>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</si>
  <si>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</si>
  <si>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</si>
  <si>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</si>
  <si>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</si>
  <si>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</si>
  <si>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</si>
  <si>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</si>
  <si>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</si>
  <si>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</si>
  <si>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</si>
  <si>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</si>
  <si>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</si>
  <si>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</si>
  <si>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</si>
  <si>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</si>
  <si>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</si>
  <si>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</si>
  <si>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</si>
  <si>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</si>
  <si>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</si>
  <si>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</si>
  <si>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</si>
  <si>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</si>
  <si>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</si>
  <si>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</si>
  <si>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</si>
  <si>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</si>
  <si>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</si>
  <si>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</si>
  <si>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</si>
  <si>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</si>
  <si>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</si>
  <si>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</si>
  <si>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</si>
  <si>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</si>
  <si>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</si>
  <si>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</si>
  <si>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</si>
  <si>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</si>
  <si>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</si>
  <si>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</si>
  <si>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</si>
  <si>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</si>
  <si>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</si>
  <si>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</si>
  <si>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</si>
  <si>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</si>
  <si>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</si>
  <si>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</si>
  <si>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</si>
  <si>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</si>
  <si>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</si>
  <si>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</si>
  <si>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</si>
  <si>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</si>
  <si>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</si>
  <si>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</si>
  <si>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</si>
  <si>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</si>
  <si>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</si>
  <si>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</si>
  <si>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</si>
  <si>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</si>
  <si>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</si>
  <si>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</si>
  <si>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</si>
  <si>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</si>
  <si>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</si>
  <si>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</si>
  <si>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</si>
  <si>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</si>
  <si>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</si>
  <si>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</si>
  <si>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</si>
  <si>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</si>
  <si>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</si>
  <si>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</si>
  <si>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</si>
  <si>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</si>
  <si>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</si>
  <si>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</si>
  <si>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</si>
  <si>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</si>
  <si>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</si>
  <si>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</si>
  <si>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</si>
  <si>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</si>
  <si>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</si>
  <si>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</si>
  <si>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</si>
  <si>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</si>
  <si>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</si>
  <si>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</si>
  <si>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</si>
  <si>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</si>
  <si>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</si>
  <si>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</si>
  <si>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</si>
  <si>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</si>
  <si>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</si>
  <si>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</si>
  <si>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</si>
  <si>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</si>
  <si>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</si>
  <si>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</si>
  <si>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</si>
  <si>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</si>
  <si>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</si>
  <si>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</si>
  <si>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</si>
  <si>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</si>
  <si>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</si>
  <si>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</si>
  <si>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</si>
  <si>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</si>
  <si>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</si>
  <si>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</si>
  <si>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</si>
  <si>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</si>
  <si>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</si>
  <si>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</si>
  <si>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</si>
  <si>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</si>
  <si>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</si>
  <si>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</si>
  <si>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</si>
  <si>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</si>
  <si>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</si>
  <si>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</si>
  <si>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</si>
  <si>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</si>
  <si>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</si>
  <si>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</si>
  <si>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</si>
  <si>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</si>
  <si>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</si>
  <si>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</si>
  <si>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</si>
  <si>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</si>
  <si>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</si>
  <si>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</si>
  <si>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</si>
  <si>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</si>
  <si>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</si>
  <si>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</si>
  <si>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</si>
  <si>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</si>
  <si>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</si>
  <si>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</si>
  <si>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</si>
  <si>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</si>
  <si>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</si>
  <si>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</si>
  <si>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</si>
  <si>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</si>
  <si>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</si>
  <si>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</si>
  <si>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</si>
  <si>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</si>
  <si>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</si>
  <si>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</si>
  <si>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</si>
  <si>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</si>
  <si>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</si>
  <si>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</si>
  <si>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</si>
  <si>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</si>
  <si>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</si>
  <si>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</si>
  <si>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</si>
  <si>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</si>
  <si>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</si>
  <si>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</si>
  <si>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</si>
  <si>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</si>
  <si>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</si>
  <si>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</si>
  <si>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</si>
  <si>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</si>
  <si>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</si>
  <si>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</si>
  <si>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</si>
  <si>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</si>
  <si>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</si>
  <si>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</si>
  <si>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</si>
  <si>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</si>
  <si>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</si>
  <si>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</si>
  <si>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</si>
  <si>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</si>
  <si>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</si>
  <si>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</si>
  <si>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</si>
  <si>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</si>
  <si>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</si>
  <si>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</si>
  <si>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</si>
  <si>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</si>
  <si>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</si>
  <si>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</si>
  <si>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</si>
  <si>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</si>
  <si>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</si>
  <si>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</si>
  <si>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</si>
  <si>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</si>
  <si>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</si>
  <si>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</si>
  <si>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</si>
  <si>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</si>
  <si>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</si>
  <si>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</si>
  <si>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</si>
  <si>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</si>
  <si>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</si>
  <si>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</si>
  <si>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</si>
  <si>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</si>
  <si>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</si>
  <si>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</si>
  <si>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</si>
  <si>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</si>
  <si>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</si>
  <si>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</si>
  <si>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</si>
  <si>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</si>
  <si>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</si>
  <si>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</si>
  <si>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</si>
  <si>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</si>
  <si>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</si>
  <si>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</si>
  <si>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</si>
  <si>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</si>
  <si>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</si>
  <si>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</si>
  <si>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</si>
  <si>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</si>
  <si>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</si>
  <si>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</si>
  <si>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</si>
  <si>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</si>
  <si>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</si>
  <si>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</si>
  <si>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</si>
  <si>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</si>
  <si>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</si>
  <si>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</si>
  <si>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</si>
  <si>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</si>
  <si>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</si>
  <si>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</si>
  <si>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</si>
  <si>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</si>
  <si>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</si>
  <si>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</si>
  <si>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</si>
  <si>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</si>
  <si>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</si>
  <si>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</si>
  <si>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</si>
  <si>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</si>
  <si>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</si>
  <si>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</si>
  <si>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</si>
  <si>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</si>
  <si>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</si>
  <si>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</si>
  <si>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</si>
  <si>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</si>
  <si>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</si>
  <si>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</si>
  <si>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</si>
  <si>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</si>
  <si>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</si>
  <si>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</si>
  <si>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</si>
  <si>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</si>
  <si>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</si>
  <si>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</si>
  <si>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</si>
  <si>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</si>
  <si>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</si>
  <si>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</si>
  <si>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</si>
  <si>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</si>
  <si>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</si>
  <si>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</si>
  <si>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</si>
  <si>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</si>
  <si>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</si>
  <si>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</si>
  <si>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</si>
  <si>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</si>
  <si>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</si>
  <si>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</si>
  <si>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</si>
  <si>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</si>
  <si>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</si>
  <si>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</si>
  <si>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</si>
  <si>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</si>
  <si>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</si>
  <si>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</si>
  <si>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</si>
  <si>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</si>
  <si>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</si>
  <si>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</si>
  <si>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</si>
  <si>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</si>
  <si>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</si>
  <si>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</si>
  <si>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</si>
  <si>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</si>
  <si>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</si>
  <si>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</si>
  <si>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</si>
  <si>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</si>
  <si>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</si>
  <si>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</si>
  <si>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</si>
  <si>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</si>
  <si>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</si>
  <si>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</si>
  <si>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</si>
  <si>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</si>
  <si>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</si>
  <si>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</si>
  <si>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</si>
  <si>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</si>
  <si>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</si>
  <si>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</si>
  <si>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</si>
  <si>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</si>
  <si>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</si>
  <si>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</si>
  <si>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</si>
  <si>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</si>
  <si>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</si>
  <si>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</si>
  <si>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</si>
  <si>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</si>
  <si>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</si>
  <si>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</si>
  <si>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</si>
  <si>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</si>
  <si>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</si>
  <si>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</si>
  <si>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</si>
  <si>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</si>
  <si>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</si>
  <si>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</si>
  <si>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</si>
  <si>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</si>
  <si>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</si>
  <si>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</si>
  <si>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</si>
  <si>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</si>
  <si>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</si>
  <si>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</si>
  <si>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</si>
  <si>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</si>
  <si>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</si>
  <si>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</si>
  <si>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</si>
  <si>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</si>
  <si>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</si>
  <si>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</si>
  <si>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</si>
  <si>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</si>
  <si>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</si>
  <si>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</si>
  <si>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</si>
  <si>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</si>
  <si>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</si>
  <si>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</si>
  <si>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</si>
  <si>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</si>
  <si>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</si>
  <si>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</si>
  <si>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</si>
  <si>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</si>
  <si>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</si>
  <si>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</si>
  <si>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</si>
  <si>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</si>
  <si>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</si>
  <si>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</si>
  <si>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</si>
  <si>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</si>
  <si>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</si>
  <si>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</si>
  <si>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</si>
  <si>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</si>
  <si>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</si>
  <si>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</si>
  <si>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</si>
  <si>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</si>
  <si>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</si>
  <si>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</si>
  <si>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</si>
  <si>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</si>
  <si>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</si>
  <si>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</si>
  <si>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</si>
  <si>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</si>
  <si>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</si>
  <si>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</si>
  <si>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</si>
  <si>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</si>
  <si>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</si>
  <si>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</si>
  <si>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</si>
  <si>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</si>
  <si>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</si>
  <si>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</si>
  <si>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</si>
  <si>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</si>
  <si>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</si>
  <si>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</si>
  <si>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</si>
  <si>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</si>
  <si>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</si>
  <si>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</si>
  <si>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</si>
  <si>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</si>
  <si>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</si>
  <si>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</si>
  <si>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</si>
  <si>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</si>
  <si>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</si>
  <si>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</si>
  <si>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</si>
  <si>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</si>
  <si>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</si>
  <si>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</si>
  <si>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</si>
  <si>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</si>
  <si>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</si>
  <si>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</si>
  <si>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</si>
  <si>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</si>
  <si>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</si>
  <si>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</si>
  <si>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</si>
  <si>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</si>
  <si>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</si>
  <si>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</si>
  <si>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</si>
  <si>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</si>
  <si>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</si>
  <si>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</si>
  <si>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</si>
  <si>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</si>
  <si>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</si>
  <si>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</si>
  <si>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</si>
  <si>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</si>
  <si>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</si>
  <si>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</si>
  <si>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</si>
  <si>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</si>
  <si>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</si>
  <si>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</si>
  <si>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</si>
  <si>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</si>
  <si>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</si>
  <si>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</si>
  <si>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</si>
  <si>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</si>
  <si>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</si>
  <si>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</si>
  <si>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</si>
  <si>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</si>
  <si>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</si>
  <si>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</si>
  <si>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</si>
  <si>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</si>
  <si>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</si>
  <si>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</si>
  <si>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</si>
  <si>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</si>
  <si>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</si>
  <si>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</si>
  <si>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</si>
  <si>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</si>
  <si>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</si>
  <si>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</si>
  <si>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</si>
  <si>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</si>
  <si>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</si>
  <si>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</si>
  <si>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</si>
  <si>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</si>
  <si>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</si>
  <si>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</si>
  <si>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</si>
  <si>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</si>
  <si>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</si>
  <si>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</si>
  <si>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</si>
  <si>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</si>
  <si>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</si>
  <si>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</si>
  <si>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</si>
  <si>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</si>
  <si>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</si>
  <si>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</si>
  <si>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</si>
  <si>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</si>
  <si>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</si>
  <si>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</si>
  <si>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</si>
  <si>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</si>
  <si>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</si>
  <si>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</si>
  <si>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</si>
  <si>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</si>
  <si>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</si>
  <si>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</si>
  <si>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</si>
  <si>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</si>
  <si>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</si>
  <si>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</si>
  <si>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</si>
  <si>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</si>
  <si>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</si>
  <si>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</si>
  <si>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</si>
  <si>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</si>
  <si>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</si>
  <si>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</si>
  <si>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</si>
  <si>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</si>
  <si>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</si>
  <si>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</si>
  <si>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</si>
  <si>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</si>
  <si>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</si>
  <si>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</si>
  <si>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</si>
  <si>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</si>
  <si>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</si>
  <si>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</si>
  <si>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</si>
  <si>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</si>
  <si>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</si>
  <si>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</si>
  <si>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</si>
  <si>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</si>
  <si>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</si>
  <si>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</si>
  <si>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</si>
  <si>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</si>
  <si>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</si>
  <si>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</si>
  <si>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</si>
  <si>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</si>
  <si>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</si>
  <si>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</si>
  <si>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</si>
  <si>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</si>
  <si>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</si>
  <si>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</si>
  <si>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</si>
  <si>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</si>
  <si>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</si>
  <si>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</si>
  <si>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</si>
  <si>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</si>
  <si>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</si>
  <si>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</si>
  <si>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</si>
  <si>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</si>
  <si>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</si>
  <si>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</si>
  <si>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</si>
  <si>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</si>
  <si>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</si>
  <si>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</si>
  <si>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</si>
  <si>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</si>
  <si>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</si>
  <si>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</si>
  <si>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</si>
  <si>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</si>
  <si>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</si>
  <si>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</si>
  <si>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</si>
  <si>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</si>
  <si>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</si>
  <si>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</si>
  <si>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</si>
  <si>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</si>
  <si>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</si>
  <si>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</si>
  <si>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</si>
  <si>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</si>
  <si>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</si>
  <si>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</si>
  <si>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</si>
  <si>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</si>
  <si>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</si>
  <si>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</si>
  <si>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</si>
  <si>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</si>
  <si>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</si>
  <si>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</si>
  <si>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</si>
  <si>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</si>
  <si>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</si>
  <si>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</si>
  <si>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</si>
  <si>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</si>
  <si>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</si>
  <si>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</si>
  <si>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</si>
  <si>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</si>
  <si>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</si>
  <si>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</si>
  <si>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</si>
  <si>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</si>
  <si>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</si>
  <si>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</si>
  <si>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</si>
  <si>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</si>
  <si>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</si>
  <si>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</si>
  <si>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</si>
  <si>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</si>
  <si>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</si>
  <si>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</si>
  <si>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</si>
  <si>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</si>
  <si>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</si>
  <si>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</si>
  <si>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</si>
  <si>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</si>
  <si>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</si>
  <si>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</si>
  <si>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</si>
  <si>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</si>
  <si>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</si>
  <si>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</si>
  <si>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</si>
  <si>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</si>
  <si>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</si>
  <si>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</si>
  <si>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</si>
  <si>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</si>
  <si>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</si>
  <si>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</si>
  <si>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</si>
  <si>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</si>
  <si>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</si>
  <si>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</si>
  <si>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</si>
  <si>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</si>
  <si>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</si>
  <si>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</si>
  <si>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</si>
  <si>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</si>
  <si>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</si>
  <si>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</si>
  <si>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</si>
  <si>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</si>
  <si>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</si>
  <si>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</si>
  <si>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</si>
  <si>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</si>
  <si>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</si>
  <si>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</si>
  <si>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</si>
  <si>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</si>
  <si>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</si>
  <si>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</si>
  <si>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</si>
  <si>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</si>
  <si>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</si>
  <si>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</si>
  <si>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</si>
  <si>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</si>
  <si>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</si>
  <si>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</si>
  <si>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</si>
  <si>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</si>
  <si>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</si>
  <si>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</si>
  <si>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</si>
  <si>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</si>
  <si>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</si>
  <si>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</si>
  <si>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</si>
  <si>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</si>
  <si>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</si>
  <si>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</si>
  <si>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</si>
  <si>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</si>
  <si>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</si>
  <si>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</si>
  <si>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</si>
  <si>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</si>
  <si>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</si>
  <si>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</si>
  <si>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</si>
  <si>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</si>
  <si>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</si>
  <si>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</si>
  <si>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</si>
  <si>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</si>
  <si>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</si>
  <si>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</si>
  <si>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</si>
  <si>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</si>
  <si>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</si>
  <si>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</si>
  <si>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</si>
  <si>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</si>
  <si>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</si>
  <si>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</si>
  <si>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</si>
  <si>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</si>
  <si>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</si>
  <si>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</si>
  <si>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</si>
  <si>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</si>
  <si>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</si>
  <si>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</si>
  <si>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</si>
  <si>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</si>
  <si>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</si>
  <si>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</si>
  <si>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</si>
  <si>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</si>
  <si>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</si>
  <si>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</si>
  <si>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</si>
  <si>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</si>
  <si>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</si>
  <si>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</si>
  <si>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</si>
  <si>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</si>
  <si>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</si>
  <si>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</si>
  <si>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</si>
  <si>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</si>
  <si>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</si>
  <si>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</si>
  <si>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</si>
  <si>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</si>
  <si>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</si>
  <si>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</si>
  <si>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</si>
  <si>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</si>
  <si>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</si>
  <si>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</si>
  <si>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</si>
  <si>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</si>
  <si>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</si>
  <si>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</si>
  <si>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</si>
  <si>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</si>
  <si>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</si>
  <si>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</si>
  <si>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</si>
  <si>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</si>
  <si>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</si>
  <si>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</si>
  <si>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</si>
  <si>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</si>
  <si>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</si>
  <si>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</si>
  <si>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</si>
  <si>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</si>
  <si>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</si>
  <si>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</si>
  <si>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</si>
  <si>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</si>
  <si>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</si>
  <si>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</si>
  <si>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</si>
  <si>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</si>
  <si>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</si>
  <si>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</si>
  <si>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</si>
  <si>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</si>
  <si>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</si>
  <si>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</si>
  <si>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</si>
  <si>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</si>
  <si>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</si>
  <si>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</si>
  <si>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</si>
  <si>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</si>
  <si>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</si>
  <si>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</si>
  <si>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</si>
  <si>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</si>
  <si>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</si>
  <si>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</si>
  <si>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</si>
  <si>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</si>
  <si>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</si>
  <si>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</si>
  <si>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</si>
  <si>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</si>
  <si>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</si>
  <si>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</si>
  <si>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</si>
  <si>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</si>
  <si>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</si>
  <si>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</si>
  <si>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</si>
  <si>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</si>
  <si>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</si>
  <si>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</si>
  <si>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</si>
  <si>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</si>
  <si>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</si>
  <si>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</si>
  <si>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</si>
  <si>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</si>
  <si>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</si>
  <si>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</si>
  <si>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</si>
  <si>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</si>
  <si>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</si>
  <si>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</si>
  <si>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</si>
  <si>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</si>
  <si>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</si>
  <si>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</si>
  <si>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</si>
  <si>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</si>
  <si>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</si>
  <si>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</si>
  <si>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</si>
  <si>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</si>
  <si>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</si>
  <si>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</si>
  <si>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</si>
  <si>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</si>
  <si>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</si>
  <si>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</si>
  <si>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</si>
  <si>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</si>
  <si>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</si>
  <si>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</si>
  <si>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</si>
  <si>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</si>
  <si>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</si>
  <si>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</si>
  <si>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</si>
  <si>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</si>
  <si>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</si>
  <si>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</si>
  <si>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</si>
  <si>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</si>
  <si>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</si>
  <si>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</si>
  <si>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</si>
  <si>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</si>
  <si>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</si>
  <si>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</si>
  <si>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</si>
  <si>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</si>
  <si>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</si>
  <si>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</si>
  <si>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</si>
  <si>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</si>
  <si>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</si>
  <si>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</si>
  <si>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</si>
  <si>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</si>
  <si>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</si>
  <si>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</si>
  <si>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</si>
  <si>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</si>
  <si>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</si>
  <si>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</si>
  <si>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</si>
  <si>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</si>
  <si>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</si>
  <si>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</si>
  <si>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</si>
  <si>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</si>
  <si>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</si>
  <si>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</si>
  <si>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</si>
  <si>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</si>
  <si>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</si>
  <si>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</si>
  <si>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</si>
  <si>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</si>
  <si>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</si>
  <si>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</si>
  <si>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</si>
  <si>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</si>
  <si>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</si>
  <si>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</si>
  <si>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</si>
  <si>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</si>
  <si>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</si>
  <si>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</si>
  <si>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</si>
  <si>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</si>
  <si>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</si>
  <si>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</si>
  <si>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</si>
  <si>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</si>
  <si>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</si>
  <si>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</si>
  <si>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</si>
  <si>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</si>
  <si>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</si>
  <si>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</si>
  <si>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</si>
  <si>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</si>
  <si>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</si>
  <si>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</si>
  <si>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</si>
  <si>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</si>
  <si>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</si>
  <si>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</si>
  <si>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</si>
  <si>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</si>
  <si>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</si>
  <si>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</si>
  <si>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</si>
  <si>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</si>
  <si>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</si>
  <si>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</si>
  <si>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</si>
  <si>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</si>
  <si>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</si>
  <si>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</si>
  <si>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</si>
  <si>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</si>
  <si>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</si>
  <si>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</si>
  <si>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</si>
  <si>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</si>
  <si>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</si>
  <si>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</si>
  <si>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</si>
  <si>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</si>
  <si>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</si>
  <si>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</si>
  <si>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</si>
  <si>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</si>
  <si>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</si>
  <si>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</si>
  <si>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</si>
  <si>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</si>
  <si>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</si>
  <si>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</si>
  <si>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</si>
  <si>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</si>
  <si>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</si>
  <si>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</si>
  <si>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</si>
  <si>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</si>
  <si>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</si>
  <si>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</si>
  <si>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</si>
  <si>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</si>
  <si>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</si>
  <si>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</si>
  <si>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</si>
  <si>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</si>
  <si>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</si>
  <si>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</si>
  <si>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</si>
  <si>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</si>
  <si>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</si>
  <si>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</si>
  <si>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</si>
  <si>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</si>
  <si>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</si>
  <si>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</si>
  <si>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</si>
  <si>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</si>
  <si>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</si>
  <si>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</si>
  <si>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</si>
  <si>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</si>
  <si>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</si>
  <si>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</si>
  <si>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</si>
  <si>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</si>
  <si>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</si>
  <si>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</si>
  <si>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</si>
  <si>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</si>
  <si>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</si>
  <si>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</si>
  <si>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</si>
  <si>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</si>
  <si>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</si>
  <si>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</si>
  <si>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</si>
  <si>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</si>
  <si>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</si>
  <si>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</si>
  <si>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</si>
  <si>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</si>
  <si>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</si>
  <si>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</si>
  <si>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</si>
  <si>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</si>
  <si>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</si>
  <si>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</si>
  <si>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</si>
  <si>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</si>
  <si>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</si>
  <si>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</si>
  <si>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</si>
  <si>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</si>
  <si>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</si>
  <si>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</si>
  <si>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</si>
  <si>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</si>
  <si>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</si>
  <si>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</si>
  <si>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</si>
  <si>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</si>
  <si>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</si>
  <si>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</si>
  <si>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</si>
  <si>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</si>
  <si>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</si>
  <si>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</si>
  <si>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</si>
  <si>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</si>
  <si>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</si>
  <si>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</si>
  <si>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</si>
  <si>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</si>
  <si>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</si>
  <si>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</si>
  <si>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</si>
  <si>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</si>
  <si>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</si>
  <si>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</si>
  <si>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</si>
  <si>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</si>
  <si>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</si>
  <si>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</si>
  <si>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</si>
  <si>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</si>
  <si>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</si>
  <si>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</si>
  <si>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</si>
  <si>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</si>
  <si>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</si>
  <si>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</si>
  <si>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</si>
  <si>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</si>
  <si>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</si>
  <si>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</si>
  <si>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</si>
  <si>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</si>
  <si>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</si>
  <si>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</si>
  <si>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</si>
  <si>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</si>
  <si>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</si>
  <si>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</si>
  <si>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</si>
  <si>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</si>
  <si>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</si>
  <si>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</si>
  <si>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</si>
  <si>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</si>
  <si>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</si>
  <si>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</si>
  <si>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</si>
  <si>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</si>
  <si>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</si>
  <si>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</si>
  <si>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</si>
  <si>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</si>
  <si>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</si>
  <si>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</si>
  <si>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</si>
  <si>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</si>
  <si>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</si>
  <si>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</si>
  <si>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</si>
  <si>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</si>
  <si>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</si>
  <si>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</si>
  <si>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</si>
  <si>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</si>
  <si>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</si>
  <si>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</si>
  <si>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</si>
  <si>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</si>
  <si>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</si>
  <si>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</si>
  <si>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</si>
  <si>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</si>
  <si>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</si>
  <si>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</si>
  <si>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</si>
  <si>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</si>
  <si>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</si>
  <si>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</si>
  <si>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</si>
  <si>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</si>
  <si>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</si>
  <si>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</si>
  <si>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</si>
  <si>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</si>
  <si>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</si>
  <si>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</si>
  <si>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</si>
  <si>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</si>
  <si>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</si>
  <si>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</si>
  <si>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</si>
  <si>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</si>
  <si>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</si>
  <si>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</si>
  <si>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</si>
  <si>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</si>
  <si>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</si>
  <si>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</si>
  <si>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</si>
  <si>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</si>
  <si>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</si>
  <si>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</si>
  <si>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</si>
  <si>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</si>
  <si>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</si>
  <si>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</si>
  <si>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</si>
  <si>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</si>
  <si>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</si>
  <si>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</si>
  <si>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</si>
  <si>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</si>
  <si>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</si>
  <si>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</si>
  <si>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</si>
  <si>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</si>
  <si>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</si>
  <si>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</si>
  <si>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</si>
  <si>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</si>
  <si>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</si>
  <si>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</si>
  <si>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</si>
  <si>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</si>
  <si>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</si>
  <si>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</si>
  <si>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</si>
  <si>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</si>
  <si>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</si>
  <si>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</si>
  <si>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</si>
  <si>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</si>
  <si>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</si>
  <si>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</si>
  <si>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</si>
  <si>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</si>
  <si>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</si>
  <si>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</si>
  <si>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</si>
  <si>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</si>
  <si>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</si>
  <si>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</si>
  <si>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</si>
  <si>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</si>
  <si>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</si>
  <si>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</si>
  <si>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</si>
  <si>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</si>
  <si>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</si>
  <si>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</si>
  <si>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</si>
  <si>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</si>
  <si>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</si>
  <si>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</si>
  <si>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</si>
  <si>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</si>
  <si>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</si>
  <si>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</si>
  <si>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</si>
  <si>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</si>
  <si>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</si>
  <si>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</si>
  <si>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</si>
  <si>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</si>
  <si>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</si>
  <si>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</si>
  <si>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</si>
  <si>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</si>
  <si>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</si>
  <si>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</si>
  <si>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</si>
  <si>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</si>
  <si>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</si>
  <si>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</si>
  <si>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</si>
  <si>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</si>
  <si>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</si>
  <si>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</si>
  <si>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</si>
  <si>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</si>
  <si>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</si>
  <si>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</si>
  <si>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</si>
  <si>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</si>
  <si>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</si>
  <si>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</si>
  <si>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</si>
  <si>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</si>
  <si>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</si>
  <si>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</si>
  <si>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</si>
  <si>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</si>
  <si>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</si>
  <si>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</si>
  <si>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</si>
  <si>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</si>
  <si>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</si>
  <si>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</si>
  <si>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</si>
  <si>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</si>
  <si>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</si>
  <si>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</si>
  <si>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</si>
  <si>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</si>
  <si>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</si>
  <si>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</si>
  <si>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</si>
  <si>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</si>
  <si>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</si>
  <si>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</si>
  <si>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</si>
  <si>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</si>
  <si>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</si>
  <si>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</si>
  <si>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</si>
  <si>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</si>
  <si>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</si>
  <si>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</si>
  <si>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</si>
  <si>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</si>
  <si>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</si>
  <si>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</si>
  <si>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</si>
  <si>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</si>
  <si>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</si>
  <si>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</si>
  <si>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</si>
  <si>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</si>
  <si>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</si>
  <si>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</si>
  <si>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</si>
  <si>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</si>
  <si>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</si>
  <si>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</si>
  <si>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</si>
  <si>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</si>
  <si>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</si>
  <si>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</si>
  <si>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</si>
  <si>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</si>
  <si>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</si>
  <si>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</si>
  <si>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</si>
  <si>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</si>
  <si>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</si>
  <si>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</si>
  <si>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</si>
  <si>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</si>
  <si>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</si>
  <si>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</si>
  <si>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</si>
  <si>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</si>
  <si>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</si>
  <si>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</si>
  <si>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</si>
  <si>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</si>
  <si>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</si>
  <si>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</si>
  <si>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</si>
  <si>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</si>
  <si>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</si>
  <si>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</si>
  <si>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</si>
  <si>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</si>
  <si>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</si>
  <si>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</si>
  <si>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</si>
  <si>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</si>
  <si>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</si>
  <si>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</si>
  <si>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</si>
  <si>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</si>
  <si>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</si>
  <si>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</si>
  <si>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</si>
  <si>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</si>
  <si>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</si>
  <si>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</si>
  <si>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</si>
  <si>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</si>
  <si>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</si>
  <si>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</si>
  <si>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</si>
  <si>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</si>
  <si>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</si>
  <si>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</si>
  <si>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</si>
  <si>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</si>
  <si>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</si>
  <si>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</si>
  <si>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</si>
  <si>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</si>
  <si>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</si>
  <si>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</si>
  <si>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</si>
  <si>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</si>
  <si>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</si>
  <si>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</si>
  <si>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</si>
  <si>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</si>
  <si>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</si>
  <si>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</si>
  <si>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</si>
  <si>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</si>
  <si>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</si>
  <si>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</si>
  <si>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</si>
  <si>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</si>
  <si>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</si>
  <si>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</si>
  <si>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</si>
  <si>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</si>
  <si>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</si>
  <si>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</si>
  <si>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</si>
  <si>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</si>
  <si>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</si>
  <si>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</si>
  <si>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</si>
  <si>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</si>
  <si>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</si>
  <si>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</si>
  <si>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</si>
  <si>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</si>
  <si>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</si>
  <si>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</si>
  <si>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</si>
  <si>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</si>
  <si>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</si>
  <si>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</si>
  <si>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</si>
  <si>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</si>
  <si>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</si>
  <si>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</si>
  <si>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</si>
  <si>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</si>
  <si>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</si>
  <si>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</si>
  <si>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</si>
  <si>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</si>
  <si>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</si>
  <si>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</si>
  <si>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</si>
  <si>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</si>
  <si>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</si>
  <si>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</si>
  <si>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</si>
  <si>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</si>
  <si>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</si>
  <si>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</si>
  <si>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</si>
  <si>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</si>
  <si>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</si>
  <si>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</si>
  <si>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</si>
  <si>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</si>
  <si>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</si>
  <si>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</si>
  <si>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</si>
  <si>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</si>
  <si>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</si>
  <si>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</si>
  <si>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</si>
  <si>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</si>
  <si>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</si>
  <si>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</si>
  <si>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</si>
  <si>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</si>
  <si>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</si>
  <si>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</si>
  <si>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</si>
  <si>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</si>
  <si>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</si>
  <si>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</si>
  <si>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</si>
  <si>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</si>
  <si>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</si>
  <si>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</si>
  <si>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</si>
  <si>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</si>
  <si>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</si>
  <si>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</si>
  <si>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</si>
  <si>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</si>
  <si>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</si>
  <si>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</si>
  <si>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</si>
  <si>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</si>
  <si>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</si>
  <si>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</si>
  <si>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</si>
  <si>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</si>
  <si>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</si>
  <si>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</si>
  <si>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</si>
  <si>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</si>
  <si>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</si>
  <si>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</si>
  <si>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</si>
  <si>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</si>
  <si>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</si>
  <si>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</si>
  <si>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</si>
  <si>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</si>
  <si>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</si>
  <si>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</si>
  <si>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</si>
  <si>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</si>
  <si>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</si>
  <si>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</si>
  <si>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</si>
  <si>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</si>
  <si>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</si>
  <si>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</si>
  <si>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</si>
  <si>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</si>
  <si>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</si>
  <si>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</si>
  <si>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</si>
  <si>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</si>
  <si>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</si>
  <si>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</si>
  <si>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</si>
  <si>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</si>
  <si>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</si>
  <si>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</si>
  <si>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</si>
  <si>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</si>
  <si>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</si>
  <si>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</si>
  <si>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</si>
  <si>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</si>
  <si>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</si>
  <si>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</si>
  <si>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</si>
  <si>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</si>
  <si>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</si>
  <si>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</si>
  <si>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</si>
  <si>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</si>
  <si>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</si>
  <si>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</si>
  <si>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</si>
  <si>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</si>
  <si>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</si>
  <si>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</si>
  <si>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</si>
  <si>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</si>
  <si>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</si>
  <si>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</si>
  <si>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</si>
  <si>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</si>
  <si>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</si>
  <si>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</si>
  <si>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</si>
  <si>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</si>
  <si>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</si>
  <si>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</si>
  <si>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</si>
  <si>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</si>
  <si>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</si>
  <si>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</si>
  <si>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</si>
  <si>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</si>
  <si>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</si>
  <si>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</si>
  <si>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</si>
  <si>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</si>
  <si>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</si>
  <si>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</si>
  <si>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</si>
  <si>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</si>
  <si>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</si>
  <si>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</si>
  <si>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</si>
  <si>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</si>
  <si>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</si>
  <si>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</si>
  <si>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</si>
  <si>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</si>
  <si>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</si>
  <si>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</si>
  <si>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</si>
  <si>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</si>
  <si>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</si>
  <si>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</si>
  <si>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</si>
  <si>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</si>
  <si>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</si>
  <si>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</si>
  <si>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</si>
  <si>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</si>
  <si>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</si>
  <si>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</si>
  <si>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</si>
  <si>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</si>
  <si>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</si>
  <si>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</si>
  <si>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</si>
  <si>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</si>
  <si>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</si>
  <si>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</si>
  <si>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</si>
  <si>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</si>
  <si>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</si>
  <si>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</si>
  <si>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</si>
  <si>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</si>
  <si>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</si>
  <si>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</si>
  <si>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</si>
  <si>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</si>
  <si>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</si>
  <si>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</si>
  <si>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</si>
  <si>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</si>
  <si>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</si>
  <si>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</si>
  <si>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</si>
  <si>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</si>
  <si>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</si>
  <si>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</si>
  <si>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</si>
  <si>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</si>
  <si>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</si>
  <si>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</si>
  <si>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</si>
  <si>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</si>
  <si>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</si>
  <si>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</si>
  <si>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</si>
  <si>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</si>
  <si>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</si>
  <si>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</si>
  <si>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</si>
  <si>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</si>
  <si>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</si>
  <si>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</si>
  <si>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</si>
  <si>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</si>
  <si>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</si>
  <si>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</si>
  <si>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</si>
  <si>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</si>
  <si>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</si>
  <si>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</si>
  <si>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</si>
  <si>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</si>
  <si>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</si>
  <si>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</si>
  <si>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</si>
  <si>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</si>
  <si>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</si>
  <si>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</si>
  <si>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</si>
  <si>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</si>
  <si>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</si>
  <si>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</si>
  <si>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</si>
  <si>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</si>
  <si>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</si>
  <si>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</si>
  <si>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</si>
  <si>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</si>
  <si>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</si>
  <si>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</si>
  <si>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</si>
  <si>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</si>
  <si>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</si>
  <si>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</si>
  <si>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</si>
  <si>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</si>
  <si>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</si>
  <si>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</si>
  <si>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</si>
  <si>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</si>
  <si>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</si>
  <si>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</si>
  <si>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</si>
  <si>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</si>
  <si>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</si>
  <si>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</si>
  <si>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</si>
  <si>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</si>
  <si>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</si>
  <si>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</si>
  <si>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</si>
  <si>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</si>
  <si>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</si>
  <si>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</si>
  <si>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</si>
  <si>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</si>
  <si>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</si>
  <si>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</si>
  <si>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</si>
  <si>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</si>
  <si>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</si>
  <si>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</si>
  <si>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</si>
  <si>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</si>
  <si>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</si>
  <si>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</si>
  <si>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</si>
  <si>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</si>
  <si>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</si>
  <si>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</si>
  <si>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</si>
  <si>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</si>
  <si>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</si>
  <si>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</si>
  <si>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</si>
  <si>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</si>
  <si>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</si>
  <si>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</si>
  <si>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</si>
  <si>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</si>
  <si>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</si>
  <si>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</si>
  <si>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</si>
  <si>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</si>
  <si>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</si>
  <si>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</si>
  <si>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</si>
  <si>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</si>
  <si>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</si>
  <si>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</si>
  <si>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</si>
  <si>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</si>
  <si>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</si>
  <si>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</si>
  <si>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</si>
  <si>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</si>
  <si>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</si>
  <si>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</si>
  <si>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</si>
  <si>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</si>
  <si>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</si>
  <si>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</si>
  <si>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</si>
  <si>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</si>
  <si>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</si>
  <si>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</si>
  <si>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</si>
  <si>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</si>
  <si>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</si>
  <si>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</si>
  <si>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</si>
  <si>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</si>
  <si>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</si>
  <si>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</si>
  <si>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</si>
  <si>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</si>
  <si>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</si>
  <si>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</si>
  <si>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</si>
  <si>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</si>
  <si>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</si>
  <si>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</si>
  <si>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</si>
  <si>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</si>
  <si>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</si>
  <si>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</si>
  <si>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</si>
  <si>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</si>
  <si>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</si>
  <si>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</si>
  <si>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</si>
  <si>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</si>
  <si>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</si>
  <si>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</si>
  <si>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</si>
  <si>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</si>
  <si>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</si>
  <si>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</si>
  <si>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</si>
  <si>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</si>
  <si>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</si>
  <si>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</si>
  <si>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</si>
  <si>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</si>
  <si>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</si>
  <si>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</si>
  <si>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</si>
  <si>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</si>
  <si>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</si>
  <si>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</si>
  <si>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</si>
  <si>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</si>
  <si>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</si>
  <si>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</si>
  <si>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</si>
  <si>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</si>
  <si>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</si>
  <si>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</si>
  <si>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</si>
  <si>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</si>
  <si>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</si>
  <si>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</si>
  <si>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</si>
  <si>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</si>
  <si>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</si>
  <si>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</si>
  <si>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</si>
  <si>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</si>
  <si>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</si>
  <si>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</si>
  <si>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</si>
  <si>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</si>
  <si>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</si>
  <si>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</si>
  <si>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</si>
  <si>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</si>
  <si>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</si>
  <si>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</si>
  <si>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</si>
  <si>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</si>
  <si>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</si>
  <si>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</si>
  <si>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</si>
  <si>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</si>
  <si>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</si>
  <si>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</si>
  <si>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</si>
  <si>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</si>
  <si>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</si>
  <si>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</si>
  <si>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</si>
  <si>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</si>
  <si>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</si>
  <si>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</si>
  <si>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</si>
  <si>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</si>
  <si>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</si>
  <si>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</si>
  <si>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</si>
  <si>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</si>
  <si>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</si>
  <si>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</si>
  <si>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</si>
  <si>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</si>
  <si>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</si>
  <si>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</si>
  <si>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</si>
  <si>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</si>
  <si>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</si>
  <si>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</si>
  <si>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</si>
  <si>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</si>
  <si>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</si>
  <si>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</si>
  <si>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</si>
  <si>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</si>
  <si>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</si>
  <si>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</si>
  <si>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</si>
  <si>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</si>
  <si>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</si>
  <si>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</si>
  <si>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</si>
  <si>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</si>
  <si>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</si>
  <si>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</si>
  <si>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</si>
  <si>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</si>
  <si>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</si>
  <si>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</si>
  <si>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</si>
  <si>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</si>
  <si>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</si>
  <si>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</si>
  <si>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</si>
  <si>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</si>
  <si>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</si>
  <si>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</si>
  <si>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</si>
  <si>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</si>
  <si>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</si>
  <si>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</si>
  <si>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</si>
  <si>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</si>
  <si>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</si>
  <si>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</si>
  <si>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</si>
  <si>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</si>
  <si>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</si>
  <si>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</si>
  <si>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</si>
  <si>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</si>
  <si>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</si>
  <si>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</si>
  <si>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</si>
  <si>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</si>
  <si>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</si>
  <si>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</si>
  <si>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</si>
  <si>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</si>
  <si>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</si>
  <si>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</si>
  <si>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</si>
  <si>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</si>
  <si>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</si>
  <si>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</si>
  <si>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</si>
  <si>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</si>
  <si>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</si>
  <si>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</si>
  <si>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</si>
  <si>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</si>
  <si>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</si>
  <si>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</si>
  <si>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</si>
  <si>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</si>
  <si>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</si>
  <si>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</si>
  <si>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</si>
  <si>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</si>
  <si>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</si>
  <si>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</si>
  <si>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</si>
  <si>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</si>
  <si>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</si>
  <si>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</si>
  <si>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</si>
  <si>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</si>
  <si>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</si>
  <si>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</si>
  <si>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</si>
  <si>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</si>
  <si>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</si>
  <si>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</si>
  <si>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</si>
  <si>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</si>
  <si>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</si>
  <si>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</si>
  <si>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</si>
  <si>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</si>
  <si>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</si>
  <si>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</si>
  <si>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</si>
  <si>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</si>
  <si>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</si>
  <si>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</si>
  <si>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</si>
  <si>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</si>
  <si>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</si>
  <si>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</si>
  <si>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</si>
  <si>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</si>
  <si>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</si>
  <si>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</si>
  <si>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</si>
  <si>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</si>
  <si>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</si>
  <si>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</si>
  <si>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</si>
  <si>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</si>
  <si>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</si>
  <si>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</si>
  <si>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</si>
  <si>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</si>
  <si>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</si>
  <si>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</si>
  <si>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</si>
  <si>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</si>
  <si>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</si>
  <si>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</si>
  <si>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</si>
  <si>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</si>
  <si>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</si>
  <si>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</si>
  <si>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</si>
  <si>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</si>
  <si>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</si>
  <si>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</si>
  <si>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</si>
  <si>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</si>
  <si>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</si>
  <si>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</si>
  <si>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</si>
  <si>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</si>
  <si>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</si>
  <si>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</si>
  <si>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</si>
  <si>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</si>
  <si>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</si>
  <si>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</si>
  <si>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</si>
  <si>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</si>
  <si>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</si>
  <si>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</si>
  <si>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</si>
  <si>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</si>
  <si>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</si>
  <si>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</si>
  <si>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</si>
  <si>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</si>
  <si>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</si>
  <si>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</si>
  <si>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</si>
  <si>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</si>
  <si>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</si>
  <si>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</si>
  <si>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</si>
  <si>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</si>
  <si>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</si>
  <si>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</si>
  <si>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</si>
  <si>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</si>
  <si>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</si>
  <si>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</si>
  <si>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</si>
  <si>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</si>
  <si>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</si>
  <si>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</si>
  <si>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</si>
  <si>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</si>
  <si>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</si>
  <si>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</si>
  <si>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</si>
  <si>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</si>
  <si>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</si>
  <si>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</si>
  <si>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</si>
  <si>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</si>
  <si>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</si>
  <si>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</si>
  <si>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</si>
  <si>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</si>
  <si>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</si>
  <si>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</si>
  <si>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</si>
  <si>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</si>
  <si>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</si>
  <si>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</si>
  <si>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</si>
  <si>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</si>
  <si>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</si>
  <si>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</si>
  <si>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</si>
  <si>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</si>
  <si>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</si>
  <si>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</si>
  <si>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</si>
  <si>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</si>
  <si>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</si>
  <si>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</si>
  <si>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</si>
  <si>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</si>
  <si>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</si>
  <si>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</si>
  <si>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</si>
  <si>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</si>
  <si>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</si>
  <si>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</si>
  <si>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</si>
  <si>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</si>
  <si>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</si>
  <si>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</si>
  <si>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</si>
  <si>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</si>
  <si>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</si>
  <si>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</si>
  <si>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</si>
  <si>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</si>
  <si>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</si>
  <si>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</si>
  <si>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</si>
  <si>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</si>
  <si>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</si>
  <si>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</si>
  <si>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</si>
  <si>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</si>
  <si>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</si>
  <si>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</si>
  <si>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</si>
  <si>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</si>
  <si>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</si>
  <si>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</si>
  <si>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</si>
  <si>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</si>
  <si>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</si>
  <si>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</si>
  <si>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</si>
  <si>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</si>
  <si>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</si>
  <si>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</si>
  <si>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</si>
  <si>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</si>
  <si>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</si>
  <si>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</si>
  <si>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</si>
  <si>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</si>
  <si>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</si>
  <si>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</si>
  <si>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</si>
  <si>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</si>
  <si>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</si>
  <si>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</si>
  <si>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</si>
  <si>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</si>
  <si>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</si>
  <si>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</si>
  <si>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</si>
  <si>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</si>
  <si>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</si>
  <si>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</si>
  <si>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</si>
  <si>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</si>
  <si>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</si>
  <si>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</si>
  <si>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</si>
  <si>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</si>
  <si>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</si>
  <si>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</si>
  <si>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</si>
  <si>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</si>
  <si>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</si>
  <si>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</si>
  <si>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</si>
  <si>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</si>
  <si>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</si>
  <si>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</si>
  <si>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</si>
  <si>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</si>
  <si>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</si>
  <si>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</si>
  <si>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</si>
  <si>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</si>
  <si>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</si>
  <si>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</si>
  <si>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</si>
  <si>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</si>
  <si>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</si>
  <si>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</si>
  <si>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</si>
  <si>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</si>
  <si>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</si>
  <si>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</si>
  <si>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</si>
  <si>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</si>
  <si>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</si>
  <si>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</si>
  <si>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</si>
  <si>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</si>
  <si>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</si>
  <si>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</si>
  <si>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</si>
  <si>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</si>
  <si>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</si>
  <si>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</si>
  <si>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</si>
  <si>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</si>
  <si>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</si>
  <si>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</si>
  <si>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</si>
  <si>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</si>
  <si>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</si>
  <si>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</si>
  <si>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</si>
  <si>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</si>
  <si>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</si>
  <si>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</si>
  <si>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</si>
  <si>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</si>
  <si>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</si>
  <si>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</si>
  <si>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</si>
  <si>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</si>
  <si>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</si>
  <si>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</si>
  <si>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</si>
  <si>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</si>
  <si>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</si>
  <si>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</si>
  <si>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</si>
  <si>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</si>
  <si>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</si>
  <si>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</si>
  <si>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</si>
  <si>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</si>
  <si>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</si>
  <si>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</si>
  <si>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</si>
  <si>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</si>
  <si>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</si>
  <si>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</si>
  <si>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</si>
  <si>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</si>
  <si>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</si>
  <si>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</si>
  <si>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</si>
  <si>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</si>
  <si>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</si>
  <si>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</si>
  <si>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</si>
  <si>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</si>
  <si>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</si>
  <si>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</si>
  <si>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</si>
  <si>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</si>
  <si>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</si>
  <si>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</si>
  <si>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</si>
  <si>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</si>
  <si>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</si>
  <si>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</si>
  <si>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</si>
  <si>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</si>
  <si>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</si>
  <si>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</si>
  <si>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</si>
  <si>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</si>
  <si>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</si>
  <si>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</si>
  <si>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</si>
  <si>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</si>
  <si>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</si>
  <si>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</si>
  <si>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</si>
  <si>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</si>
  <si>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</si>
  <si>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</si>
  <si>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</si>
  <si>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</si>
  <si>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</si>
  <si>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</si>
  <si>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</si>
  <si>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</si>
  <si>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</si>
  <si>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</si>
  <si>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</si>
  <si>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</si>
  <si>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</si>
  <si>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</si>
  <si>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</si>
  <si>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</si>
  <si>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</si>
  <si>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</si>
  <si>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</si>
  <si>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</si>
  <si>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</si>
  <si>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</si>
  <si>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</si>
  <si>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</si>
  <si>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</si>
  <si>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</si>
  <si>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</si>
  <si>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</si>
  <si>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</si>
  <si>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</si>
  <si>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</si>
  <si>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</si>
  <si>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</si>
  <si>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</si>
  <si>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</si>
  <si>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</si>
  <si>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</si>
  <si>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</si>
  <si>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</si>
  <si>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</si>
  <si>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</si>
  <si>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</si>
  <si>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</si>
  <si>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</si>
  <si>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</si>
  <si>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</si>
  <si>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</si>
  <si>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</si>
  <si>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</si>
  <si>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</si>
  <si>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</si>
  <si>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</si>
  <si>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</si>
  <si>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</si>
  <si>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</si>
  <si>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</si>
  <si>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</si>
  <si>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</si>
  <si>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</si>
  <si>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</si>
  <si>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</si>
  <si>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</si>
  <si>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</si>
  <si>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</si>
  <si>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</si>
  <si>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</si>
  <si>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</si>
  <si>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</si>
  <si>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</si>
  <si>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</si>
  <si>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</si>
  <si>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</si>
  <si>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</si>
  <si>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</si>
  <si>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</si>
  <si>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</si>
  <si>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</si>
  <si>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</si>
  <si>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</si>
  <si>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</si>
  <si>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</si>
  <si>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</si>
  <si>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</si>
  <si>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</si>
  <si>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</si>
  <si>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</si>
  <si>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</si>
  <si>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</si>
  <si>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</si>
  <si>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</si>
  <si>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</si>
  <si>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</si>
  <si>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</si>
  <si>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</si>
  <si>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</si>
  <si>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</si>
  <si>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</si>
  <si>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</si>
  <si>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</si>
  <si>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</si>
  <si>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</si>
  <si>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</si>
  <si>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</si>
  <si>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</si>
  <si>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</si>
  <si>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</si>
  <si>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</si>
  <si>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</si>
  <si>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</si>
  <si>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</si>
  <si>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</si>
  <si>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</si>
  <si>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</si>
  <si>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</si>
  <si>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</si>
  <si>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</si>
  <si>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</si>
  <si>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</si>
  <si>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</si>
  <si>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</si>
  <si>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</si>
  <si>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</si>
  <si>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</si>
  <si>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</si>
  <si>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</si>
  <si>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</si>
  <si>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</si>
  <si>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</si>
  <si>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</si>
  <si>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</si>
  <si>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</si>
  <si>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</si>
  <si>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</si>
  <si>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</si>
  <si>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</si>
  <si>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</si>
  <si>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</si>
  <si>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</si>
  <si>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</si>
  <si>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</si>
  <si>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</si>
  <si>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</si>
  <si>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</si>
  <si>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</si>
  <si>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</si>
  <si>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</si>
  <si>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</si>
  <si>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</si>
  <si>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</si>
  <si>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</si>
  <si>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</si>
  <si>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</si>
  <si>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</si>
  <si>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</si>
  <si>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</si>
  <si>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</si>
  <si>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</si>
  <si>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</si>
  <si>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</si>
  <si>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</si>
  <si>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</si>
  <si>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</si>
  <si>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</si>
  <si>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</si>
  <si>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</si>
  <si>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</si>
  <si>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</si>
  <si>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</si>
  <si>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</si>
  <si>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</si>
  <si>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</si>
  <si>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</si>
  <si>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</si>
  <si>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</si>
  <si>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</si>
  <si>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</si>
  <si>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</si>
  <si>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</si>
  <si>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</si>
  <si>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</si>
  <si>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</si>
  <si>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</si>
  <si>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</si>
  <si>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</si>
  <si>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</si>
  <si>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</si>
  <si>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</si>
  <si>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</si>
  <si>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</si>
  <si>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</si>
  <si>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</si>
  <si>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</si>
  <si>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</si>
  <si>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</si>
  <si>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</si>
  <si>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</si>
  <si>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</si>
  <si>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</si>
  <si>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</si>
  <si>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</si>
  <si>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</si>
  <si>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</si>
  <si>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</si>
  <si>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</si>
  <si>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</si>
  <si>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</si>
  <si>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</si>
  <si>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</si>
  <si>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</si>
  <si>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</si>
  <si>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</si>
  <si>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</si>
  <si>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</si>
  <si>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</si>
  <si>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</si>
  <si>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</si>
  <si>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</si>
  <si>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</si>
  <si>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</si>
  <si>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</si>
  <si>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</si>
  <si>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</si>
  <si>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</si>
  <si>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</si>
  <si>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</si>
  <si>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</si>
  <si>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</si>
  <si>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</si>
  <si>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</si>
  <si>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</si>
  <si>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</si>
  <si>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</si>
  <si>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</si>
  <si>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</si>
  <si>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</si>
  <si>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</si>
  <si>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</si>
  <si>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</si>
  <si>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</si>
  <si>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</si>
  <si>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</si>
  <si>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</si>
  <si>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</si>
  <si>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</si>
  <si>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</si>
  <si>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</si>
  <si>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</si>
  <si>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</si>
  <si>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</si>
  <si>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</si>
  <si>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</si>
  <si>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</si>
  <si>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</si>
  <si>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</si>
  <si>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</si>
  <si>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</si>
  <si>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</si>
  <si>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</si>
  <si>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</si>
  <si>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</si>
  <si>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</si>
  <si>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</si>
  <si>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</si>
  <si>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</si>
  <si>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</si>
  <si>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</si>
  <si>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</si>
  <si>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</si>
  <si>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</si>
  <si>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</si>
  <si>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</si>
  <si>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</si>
  <si>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</si>
  <si>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</si>
  <si>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</si>
  <si>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</si>
  <si>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</si>
  <si>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</si>
  <si>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</si>
  <si>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</si>
  <si>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</si>
  <si>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</si>
  <si>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</si>
  <si>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</si>
  <si>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</si>
  <si>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</si>
  <si>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</si>
  <si>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</si>
  <si>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</si>
  <si>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</si>
  <si>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</si>
  <si>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</si>
  <si>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</si>
  <si>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</si>
  <si>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</si>
  <si>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</si>
  <si>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</si>
  <si>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</si>
  <si>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</si>
  <si>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</si>
  <si>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</si>
  <si>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</si>
  <si>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</si>
  <si>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</si>
  <si>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</si>
  <si>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</si>
  <si>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</si>
  <si>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</si>
  <si>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</si>
  <si>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</si>
  <si>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</si>
  <si>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</si>
  <si>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</si>
  <si>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</si>
  <si>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</si>
  <si>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</si>
  <si>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</si>
  <si>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</si>
  <si>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</si>
  <si>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</si>
  <si>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</si>
  <si>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</si>
  <si>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</si>
  <si>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</si>
  <si>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</si>
  <si>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</si>
  <si>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</si>
  <si>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</si>
  <si>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</si>
  <si>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</si>
  <si>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</si>
  <si>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</si>
  <si>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</si>
  <si>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</si>
  <si>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</si>
  <si>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</si>
  <si>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</si>
  <si>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</si>
  <si>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</si>
  <si>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</si>
  <si>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</si>
  <si>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</si>
  <si>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</si>
  <si>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</si>
  <si>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</si>
  <si>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</si>
  <si>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</si>
  <si>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</si>
  <si>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</si>
  <si>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</si>
  <si>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</si>
  <si>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</si>
  <si>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</si>
  <si>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</si>
  <si>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</si>
  <si>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</si>
  <si>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</si>
  <si>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</si>
  <si>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</si>
  <si>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</si>
  <si>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</si>
  <si>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</si>
  <si>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</si>
  <si>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</si>
  <si>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</si>
  <si>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</si>
  <si>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</si>
  <si>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</si>
  <si>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</si>
  <si>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</si>
  <si>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</si>
  <si>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</si>
  <si>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</si>
  <si>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</si>
  <si>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</si>
  <si>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</si>
  <si>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</si>
  <si>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</si>
  <si>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</si>
  <si>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</si>
  <si>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</si>
  <si>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</si>
  <si>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</si>
  <si>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</si>
  <si>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</si>
  <si>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</si>
  <si>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</si>
  <si>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</si>
  <si>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</si>
  <si>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</si>
  <si>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</si>
  <si>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</si>
  <si>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</si>
  <si>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</si>
  <si>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</si>
  <si>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</si>
  <si>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</si>
  <si>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</si>
  <si>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</si>
  <si>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</si>
  <si>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</si>
  <si>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</si>
  <si>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</si>
  <si>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</si>
  <si>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</si>
  <si>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</si>
  <si>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</si>
  <si>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</si>
  <si>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</si>
  <si>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</si>
  <si>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</si>
  <si>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</si>
  <si>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</si>
  <si>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</si>
  <si>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</si>
  <si>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</si>
  <si>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</si>
  <si>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</si>
  <si>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</si>
  <si>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</si>
  <si>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</si>
  <si>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</si>
  <si>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</si>
  <si>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</si>
  <si>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</si>
  <si>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</si>
  <si>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</si>
  <si>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</si>
  <si>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</si>
  <si>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</si>
  <si>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</si>
  <si>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</si>
  <si>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</si>
  <si>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</si>
  <si>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</si>
  <si>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</si>
  <si>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</si>
  <si>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</si>
  <si>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</si>
  <si>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</si>
  <si>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</si>
  <si>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</si>
  <si>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</si>
  <si>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</si>
  <si>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</si>
  <si>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</si>
  <si>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</si>
  <si>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</si>
  <si>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</si>
  <si>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</si>
  <si>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</si>
  <si>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</si>
  <si>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</si>
  <si>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</si>
  <si>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</si>
  <si>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</si>
  <si>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</si>
  <si>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</si>
  <si>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</si>
  <si>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</si>
  <si>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</si>
  <si>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</si>
  <si>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</si>
  <si>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</si>
  <si>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</si>
  <si>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</si>
  <si>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</si>
  <si>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</si>
  <si>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</si>
  <si>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</si>
  <si>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</si>
  <si>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</si>
  <si>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</si>
  <si>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</si>
  <si>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</si>
  <si>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</si>
  <si>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</si>
  <si>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</si>
  <si>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</si>
  <si>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</si>
  <si>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</si>
  <si>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</si>
  <si>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</si>
  <si>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</si>
  <si>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</si>
  <si>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</si>
  <si>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</si>
  <si>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</si>
  <si>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</si>
  <si>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</si>
  <si>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</si>
  <si>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</si>
  <si>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</si>
  <si>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</si>
  <si>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</si>
  <si>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</si>
  <si>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</si>
  <si>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</si>
  <si>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</si>
  <si>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</si>
  <si>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</si>
  <si>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</si>
  <si>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</si>
  <si>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</si>
  <si>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</si>
  <si>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</si>
  <si>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</si>
  <si>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</si>
  <si>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</si>
  <si>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</si>
  <si>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</si>
  <si>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</si>
  <si>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</si>
  <si>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</si>
  <si>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</si>
  <si>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</si>
  <si>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</si>
  <si>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</si>
  <si>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</si>
  <si>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</si>
  <si>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</si>
  <si>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</si>
  <si>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</si>
  <si>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</si>
  <si>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</si>
  <si>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</si>
  <si>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</si>
  <si>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</si>
  <si>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</si>
  <si>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</si>
  <si>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</si>
  <si>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</si>
  <si>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</si>
  <si>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</si>
  <si>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</si>
  <si>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</si>
  <si>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</si>
  <si>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</si>
  <si>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</si>
  <si>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</si>
  <si>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</si>
  <si>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</si>
  <si>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</si>
  <si>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</si>
  <si>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</si>
  <si>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</si>
  <si>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</si>
  <si>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</si>
  <si>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</si>
  <si>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</si>
  <si>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</si>
  <si>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</si>
  <si>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</si>
  <si>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</si>
  <si>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</si>
  <si>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</si>
  <si>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</si>
  <si>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</si>
  <si>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</si>
  <si>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</si>
  <si>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</si>
  <si>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</si>
  <si>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</si>
  <si>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</si>
  <si>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</si>
  <si>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</si>
  <si>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</si>
  <si>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</si>
  <si>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</si>
  <si>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</si>
  <si>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</si>
  <si>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</si>
  <si>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</si>
  <si>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</si>
  <si>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</si>
  <si>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</si>
  <si>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</si>
  <si>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</si>
  <si>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</si>
  <si>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</si>
  <si>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</si>
  <si>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</si>
  <si>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</si>
  <si>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</si>
  <si>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</si>
  <si>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</si>
  <si>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</si>
  <si>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</si>
  <si>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</si>
  <si>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</si>
  <si>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</si>
  <si>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</si>
  <si>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</si>
  <si>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</si>
  <si>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</si>
  <si>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</si>
  <si>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</si>
  <si>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</si>
  <si>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</si>
  <si>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</si>
  <si>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</si>
  <si>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</si>
  <si>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</si>
  <si>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</si>
  <si>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</si>
  <si>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</si>
  <si>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</si>
  <si>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</si>
  <si>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</si>
  <si>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</si>
  <si>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</si>
  <si>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</si>
  <si>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</si>
  <si>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</si>
  <si>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</si>
  <si>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</si>
  <si>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</si>
  <si>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</si>
  <si>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</si>
  <si>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</si>
  <si>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</si>
  <si>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</si>
  <si>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</si>
  <si>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</si>
  <si>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</si>
  <si>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</si>
  <si>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</si>
  <si>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</si>
  <si>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</si>
  <si>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</si>
  <si>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</si>
  <si>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</si>
  <si>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</si>
  <si>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</si>
  <si>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</si>
  <si>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</si>
  <si>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</si>
  <si>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</si>
  <si>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</si>
  <si>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</si>
  <si>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</si>
  <si>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</si>
  <si>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</si>
  <si>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</si>
  <si>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</si>
  <si>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</si>
  <si>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</si>
  <si>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</si>
  <si>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</si>
  <si>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</si>
  <si>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</si>
  <si>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</si>
  <si>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</si>
  <si>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</si>
  <si>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</si>
  <si>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</si>
  <si>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</si>
  <si>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</si>
  <si>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</si>
  <si>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</si>
  <si>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</si>
  <si>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</si>
  <si>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</si>
  <si>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</si>
  <si>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</si>
  <si>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</si>
  <si>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</si>
  <si>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</si>
  <si>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</si>
  <si>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</si>
  <si>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</si>
  <si>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</si>
  <si>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</si>
  <si>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</si>
  <si>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</si>
  <si>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</si>
  <si>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</si>
  <si>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</si>
  <si>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</si>
  <si>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</si>
  <si>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</si>
  <si>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</si>
  <si>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</si>
  <si>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</si>
  <si>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</si>
  <si>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</si>
  <si>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</si>
  <si>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</si>
  <si>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</si>
  <si>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</si>
  <si>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</si>
  <si>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</si>
  <si>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</si>
  <si>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</si>
  <si>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</si>
  <si>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</si>
  <si>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</si>
  <si>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</si>
  <si>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</si>
  <si>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</si>
  <si>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</si>
  <si>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</si>
  <si>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</si>
  <si>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</si>
  <si>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</si>
  <si>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</si>
  <si>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</si>
  <si>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</si>
  <si>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</si>
  <si>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</si>
  <si>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</si>
  <si>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</si>
  <si>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</si>
  <si>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</si>
  <si>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</si>
  <si>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</si>
  <si>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</si>
  <si>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</si>
  <si>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</si>
  <si>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</si>
  <si>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</si>
  <si>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</si>
  <si>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</si>
  <si>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</si>
  <si>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</si>
  <si>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</si>
  <si>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</si>
  <si>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</si>
  <si>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</si>
  <si>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</si>
  <si>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</si>
  <si>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</si>
  <si>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</si>
  <si>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</si>
  <si>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</si>
  <si>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</si>
  <si>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</si>
  <si>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</si>
  <si>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</si>
  <si>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</si>
  <si>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</si>
  <si>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</si>
  <si>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</si>
  <si>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</si>
  <si>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</si>
  <si>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</si>
  <si>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</si>
  <si>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</si>
  <si>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</si>
  <si>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</si>
  <si>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</si>
  <si>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</si>
  <si>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</si>
  <si>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</si>
  <si>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</si>
  <si>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</si>
  <si>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</si>
  <si>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</si>
  <si>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</si>
  <si>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</si>
  <si>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</si>
  <si>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</si>
  <si>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</si>
  <si>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</si>
  <si>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</si>
  <si>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</si>
  <si>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</si>
  <si>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</si>
  <si>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</si>
  <si>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</si>
  <si>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</si>
  <si>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</si>
  <si>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</si>
  <si>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</si>
  <si>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</si>
  <si>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</si>
  <si>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</si>
  <si>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</si>
  <si>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</si>
  <si>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</si>
  <si>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</si>
  <si>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</si>
  <si>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</si>
  <si>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</si>
  <si>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</si>
  <si>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</si>
  <si>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</si>
  <si>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</si>
  <si>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</si>
  <si>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</si>
  <si>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</si>
  <si>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</si>
  <si>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</si>
  <si>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</si>
  <si>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</si>
  <si>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</si>
  <si>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</si>
  <si>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</si>
  <si>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</si>
  <si>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</si>
  <si>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</si>
  <si>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</si>
  <si>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</si>
  <si>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</si>
  <si>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</si>
  <si>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</si>
  <si>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</si>
  <si>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</si>
  <si>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</si>
  <si>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</si>
  <si>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</si>
  <si>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</si>
  <si>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</si>
  <si>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</si>
  <si>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</si>
  <si>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</si>
  <si>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</si>
  <si>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</si>
  <si>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</si>
  <si>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</si>
  <si>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</si>
  <si>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</si>
  <si>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</si>
  <si>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</si>
  <si>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</si>
  <si>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</si>
  <si>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</si>
  <si>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</si>
  <si>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</si>
  <si>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</si>
  <si>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</si>
  <si>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</si>
  <si>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</si>
  <si>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</si>
  <si>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</si>
  <si>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</si>
  <si>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</si>
  <si>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</si>
  <si>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</si>
  <si>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</si>
  <si>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</si>
  <si>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</si>
  <si>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</si>
  <si>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</si>
  <si>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</si>
  <si>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</si>
  <si>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</si>
  <si>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</si>
  <si>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</si>
  <si>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</si>
  <si>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</si>
  <si>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</si>
  <si>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</si>
  <si>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</si>
  <si>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</si>
  <si>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</si>
  <si>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</si>
  <si>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</si>
  <si>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</si>
  <si>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</si>
  <si>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</si>
  <si>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</si>
  <si>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</si>
  <si>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</si>
  <si>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</si>
  <si>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</si>
  <si>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</si>
  <si>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</si>
  <si>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</si>
  <si>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</si>
  <si>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</si>
  <si>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</si>
  <si>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</si>
  <si>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</si>
  <si>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</si>
  <si>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</si>
  <si>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</si>
  <si>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</si>
  <si>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</si>
  <si>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</si>
  <si>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</si>
  <si>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</si>
  <si>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</si>
  <si>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</si>
  <si>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</si>
  <si>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</si>
  <si>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</si>
  <si>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</si>
  <si>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</si>
  <si>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</si>
  <si>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</si>
  <si>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</si>
  <si>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</si>
  <si>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</si>
  <si>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</si>
  <si>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</si>
  <si>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</si>
  <si>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</si>
  <si>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</si>
  <si>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</si>
  <si>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</si>
  <si>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</si>
  <si>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</si>
  <si>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</si>
  <si>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</si>
  <si>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</si>
  <si>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</si>
  <si>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</si>
  <si>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</si>
  <si>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</si>
  <si>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</si>
  <si>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</si>
  <si>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</si>
  <si>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</si>
  <si>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</si>
  <si>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</si>
  <si>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</si>
  <si>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</si>
  <si>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</si>
  <si>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</si>
  <si>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</si>
  <si>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</si>
  <si>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</si>
  <si>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</si>
  <si>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</si>
  <si>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</si>
  <si>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</si>
  <si>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</si>
  <si>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</si>
  <si>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</si>
  <si>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</si>
  <si>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</si>
  <si>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</si>
  <si>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</si>
  <si>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</si>
  <si>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</si>
  <si>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</si>
  <si>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</si>
  <si>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</si>
  <si>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</si>
  <si>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</si>
  <si>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</si>
  <si>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</si>
  <si>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</si>
  <si>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</si>
  <si>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</si>
  <si>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</si>
  <si>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</si>
  <si>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</si>
  <si>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</si>
  <si>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</si>
  <si>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</si>
  <si>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</si>
  <si>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</si>
  <si>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</si>
  <si>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</si>
  <si>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</si>
  <si>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</si>
  <si>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</si>
  <si>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</si>
  <si>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</si>
  <si>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</si>
  <si>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</si>
  <si>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</si>
  <si>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</si>
  <si>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</si>
  <si>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</si>
  <si>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</si>
  <si>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</si>
  <si>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</si>
  <si>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</si>
  <si>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</si>
  <si>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</si>
  <si>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</si>
  <si>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</si>
  <si>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</si>
  <si>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</si>
  <si>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</si>
  <si>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</si>
  <si>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</si>
  <si>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</si>
  <si>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</si>
  <si>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</si>
  <si>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</si>
  <si>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</si>
  <si>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</si>
  <si>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</si>
  <si>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</si>
  <si>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</si>
  <si>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</si>
  <si>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</si>
  <si>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</si>
  <si>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</si>
  <si>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</si>
  <si>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</si>
  <si>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</si>
  <si>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</si>
  <si>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</si>
  <si>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</si>
  <si>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</si>
  <si>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</si>
  <si>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</si>
  <si>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</si>
  <si>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</si>
  <si>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</si>
  <si>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</si>
  <si>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</si>
  <si>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</si>
  <si>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</si>
  <si>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</si>
  <si>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</si>
  <si>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</si>
  <si>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</si>
  <si>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</si>
  <si>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</si>
  <si>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</si>
  <si>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</si>
  <si>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</si>
  <si>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</si>
  <si>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</si>
  <si>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</si>
  <si>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</si>
  <si>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</si>
  <si>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</si>
  <si>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</si>
  <si>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</si>
  <si>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</si>
  <si>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</si>
  <si>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</si>
  <si>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</si>
  <si>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</si>
  <si>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</si>
  <si>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</si>
  <si>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</si>
  <si>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</si>
  <si>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</si>
  <si>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</si>
  <si>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</si>
  <si>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</si>
  <si>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</si>
  <si>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</si>
  <si>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</si>
  <si>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</si>
  <si>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</si>
  <si>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</si>
  <si>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</si>
  <si>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</si>
  <si>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</si>
  <si>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</si>
  <si>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</si>
  <si>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</si>
  <si>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</si>
  <si>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</si>
  <si>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</si>
  <si>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</si>
  <si>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</si>
  <si>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</si>
  <si>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</si>
  <si>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</si>
  <si>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</si>
  <si>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</si>
  <si>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</si>
  <si>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</si>
  <si>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</si>
  <si>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</si>
  <si>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</si>
  <si>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</si>
  <si>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</si>
  <si>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</si>
  <si>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</si>
  <si>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</si>
  <si>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</si>
  <si>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</si>
  <si>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</si>
  <si>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</si>
  <si>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</si>
  <si>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</si>
  <si>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</si>
  <si>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</si>
  <si>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</si>
  <si>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</si>
  <si>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</si>
  <si>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</si>
  <si>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</si>
  <si>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</si>
  <si>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</si>
  <si>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</si>
  <si>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</si>
  <si>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</si>
  <si>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</si>
  <si>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</si>
  <si>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</si>
  <si>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</si>
  <si>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</si>
  <si>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</si>
  <si>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</si>
  <si>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</si>
  <si>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</si>
  <si>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</si>
  <si>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</si>
  <si>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</si>
  <si>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</si>
  <si>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</si>
  <si>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</si>
  <si>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</si>
  <si>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</si>
  <si>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</si>
  <si>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</si>
  <si>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</si>
  <si>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</si>
  <si>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</si>
  <si>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</si>
  <si>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</si>
  <si>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</si>
  <si>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</si>
  <si>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</si>
  <si>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</si>
  <si>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</si>
  <si>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</si>
  <si>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</si>
  <si>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</si>
  <si>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</si>
  <si>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</si>
  <si>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</si>
  <si>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</si>
  <si>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</si>
  <si>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</si>
  <si>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</si>
  <si>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</si>
  <si>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</si>
  <si>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</si>
  <si>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</si>
  <si>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</si>
  <si>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</si>
  <si>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</si>
  <si>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</si>
  <si>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</si>
  <si>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</si>
  <si>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</si>
  <si>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</si>
  <si>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</si>
  <si>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</si>
  <si>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</si>
  <si>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</si>
  <si>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</si>
  <si>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</si>
  <si>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</si>
  <si>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</si>
  <si>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</si>
  <si>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</si>
  <si>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</si>
  <si>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</si>
  <si>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</si>
  <si>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</si>
  <si>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</si>
  <si>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</si>
  <si>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</si>
  <si>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</si>
  <si>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</si>
  <si>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</si>
  <si>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</si>
  <si>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</si>
  <si>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</si>
  <si>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</si>
  <si>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</si>
  <si>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</si>
  <si>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</si>
  <si>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</si>
  <si>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</si>
  <si>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</si>
  <si>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</si>
  <si>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</si>
  <si>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</si>
  <si>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</si>
  <si>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</si>
  <si>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</si>
  <si>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</si>
  <si>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</si>
  <si>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</si>
  <si>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</si>
  <si>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</si>
  <si>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</si>
  <si>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</si>
  <si>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</si>
  <si>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</si>
  <si>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</si>
  <si>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</si>
  <si>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</si>
  <si>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</si>
  <si>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</si>
  <si>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</si>
  <si>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</si>
  <si>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</si>
  <si>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</si>
  <si>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</si>
  <si>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</si>
  <si>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</si>
  <si>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</si>
  <si>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</si>
  <si>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</si>
  <si>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</si>
  <si>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</si>
  <si>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</si>
  <si>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</si>
  <si>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</si>
  <si>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</si>
  <si>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</si>
  <si>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</si>
  <si>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</si>
  <si>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</si>
  <si>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</si>
  <si>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</si>
  <si>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</si>
  <si>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</si>
  <si>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</si>
  <si>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</si>
  <si>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</si>
  <si>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</si>
  <si>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</si>
  <si>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</si>
  <si>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</si>
  <si>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</si>
  <si>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</si>
  <si>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</si>
  <si>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</si>
  <si>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</si>
  <si>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</si>
  <si>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</si>
  <si>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</si>
  <si>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</si>
  <si>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</si>
  <si>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</si>
  <si>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</si>
  <si>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</si>
  <si>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</si>
  <si>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</si>
  <si>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</si>
  <si>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</si>
  <si>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</si>
  <si>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</si>
  <si>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</si>
  <si>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</si>
  <si>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</si>
  <si>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</si>
  <si>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</si>
  <si>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</si>
  <si>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</si>
  <si>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</si>
  <si>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</si>
  <si>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</si>
  <si>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</si>
  <si>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</si>
  <si>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</si>
  <si>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</si>
  <si>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</si>
  <si>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</si>
  <si>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</si>
  <si>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</si>
  <si>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</si>
  <si>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</si>
  <si>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</si>
  <si>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</si>
  <si>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</si>
  <si>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</si>
  <si>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</si>
  <si>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</si>
  <si>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</si>
  <si>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</si>
  <si>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</si>
  <si>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</si>
  <si>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</si>
  <si>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</si>
  <si>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</si>
  <si>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</si>
  <si>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</si>
  <si>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</si>
  <si>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</si>
  <si>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</si>
  <si>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</si>
  <si>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</si>
  <si>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</si>
  <si>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</si>
  <si>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</si>
  <si>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</si>
  <si>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</si>
  <si>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</si>
  <si>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</si>
  <si>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</si>
  <si>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</si>
  <si>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</si>
  <si>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</si>
  <si>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</si>
  <si>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</si>
  <si>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</si>
  <si>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</si>
  <si>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</si>
  <si>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</si>
  <si>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</si>
  <si>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</si>
  <si>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</si>
  <si>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</si>
  <si>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</si>
  <si>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</si>
  <si>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</si>
  <si>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</si>
  <si>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</si>
  <si>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</si>
  <si>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</si>
  <si>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</si>
  <si>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</si>
  <si>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</si>
  <si>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</si>
  <si>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</si>
  <si>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</si>
  <si>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</si>
  <si>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</si>
  <si>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</si>
  <si>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</si>
  <si>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</si>
  <si>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</si>
  <si>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</si>
  <si>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</si>
  <si>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</si>
  <si>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</si>
  <si>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</si>
  <si>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</si>
  <si>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</si>
  <si>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</si>
  <si>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</si>
  <si>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</si>
  <si>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</si>
  <si>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</si>
  <si>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</si>
  <si>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</si>
  <si>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</si>
  <si>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</si>
  <si>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</si>
  <si>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</si>
  <si>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</si>
  <si>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</si>
  <si>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</si>
  <si>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</si>
  <si>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</si>
  <si>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</si>
  <si>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</si>
  <si>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</si>
  <si>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</si>
  <si>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</si>
  <si>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</si>
  <si>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</si>
  <si>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</si>
  <si>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</si>
  <si>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</si>
  <si>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</si>
  <si>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</si>
  <si>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</si>
  <si>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</si>
  <si>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</si>
  <si>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</si>
  <si>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</si>
  <si>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</si>
  <si>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</si>
  <si>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</si>
  <si>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</si>
  <si>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</si>
  <si>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</si>
  <si>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</si>
  <si>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</si>
  <si>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</si>
  <si>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</si>
  <si>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</si>
  <si>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</si>
  <si>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</si>
  <si>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</si>
  <si>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</si>
  <si>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</si>
  <si>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</si>
  <si>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</si>
  <si>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</si>
  <si>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</si>
  <si>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</si>
  <si>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</si>
  <si>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</si>
  <si>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</si>
  <si>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</si>
  <si>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</si>
  <si>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</si>
  <si>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</si>
  <si>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</si>
  <si>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</si>
  <si>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</si>
  <si>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</si>
  <si>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</si>
  <si>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</si>
  <si>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</si>
  <si>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</si>
  <si>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</si>
  <si>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</si>
  <si>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</si>
  <si>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</si>
  <si>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</si>
  <si>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</si>
  <si>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</si>
  <si>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</si>
  <si>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</si>
  <si>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</si>
  <si>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</si>
  <si>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</si>
  <si>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</si>
  <si>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</si>
  <si>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</si>
  <si>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</si>
  <si>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</si>
  <si>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</si>
  <si>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</si>
  <si>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</si>
  <si>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</si>
  <si>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</si>
  <si>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</si>
  <si>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</si>
  <si>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</si>
  <si>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</si>
  <si>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</si>
  <si>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</si>
  <si>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</si>
  <si>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</si>
  <si>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</si>
  <si>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</si>
  <si>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</si>
  <si>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</si>
  <si>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</si>
  <si>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</si>
  <si>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</si>
  <si>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</si>
  <si>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</si>
  <si>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</si>
  <si>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</si>
  <si>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</si>
  <si>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</si>
  <si>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</si>
  <si>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</si>
  <si>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</si>
  <si>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</si>
  <si>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</si>
  <si>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</si>
  <si>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</si>
  <si>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</si>
  <si>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</si>
  <si>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</si>
  <si>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</si>
  <si>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</si>
  <si>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</si>
  <si>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</si>
  <si>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</si>
  <si>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</si>
  <si>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</si>
  <si>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</si>
  <si>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</si>
  <si>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</si>
  <si>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</si>
  <si>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</si>
  <si>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</si>
  <si>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</si>
  <si>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</si>
  <si>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</si>
  <si>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</si>
  <si>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</si>
  <si>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</si>
  <si>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</si>
  <si>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</si>
  <si>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</si>
  <si>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</si>
  <si>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</si>
  <si>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</si>
  <si>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</si>
  <si>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</si>
  <si>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</si>
  <si>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</si>
  <si>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</si>
  <si>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</si>
  <si>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</si>
  <si>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</si>
  <si>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</si>
  <si>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</si>
  <si>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</si>
  <si>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</si>
  <si>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</si>
  <si>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</si>
  <si>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</si>
  <si>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</si>
  <si>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</si>
  <si>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</si>
  <si>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</si>
  <si>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</si>
  <si>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</si>
  <si>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</si>
  <si>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</si>
  <si>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</si>
  <si>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</si>
  <si>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</si>
  <si>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</si>
  <si>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</si>
  <si>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</si>
  <si>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</si>
  <si>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</si>
  <si>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</si>
  <si>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</si>
  <si>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</si>
  <si>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</si>
  <si>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</si>
  <si>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</si>
  <si>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</si>
  <si>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</si>
  <si>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</si>
  <si>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</si>
  <si>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</si>
  <si>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</si>
  <si>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</si>
  <si>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</si>
  <si>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</si>
  <si>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</si>
  <si>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</si>
  <si>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</si>
  <si>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</si>
  <si>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</si>
  <si>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</si>
  <si>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</si>
  <si>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</si>
  <si>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</si>
  <si>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</si>
  <si>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</si>
  <si>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</si>
  <si>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</si>
  <si>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</si>
  <si>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</si>
  <si>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</si>
  <si>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</si>
  <si>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</si>
  <si>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</si>
  <si>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</si>
  <si>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</si>
  <si>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</si>
  <si>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</si>
  <si>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</si>
  <si>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</si>
  <si>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</si>
  <si>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</si>
  <si>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</si>
  <si>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</si>
  <si>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</si>
  <si>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</si>
  <si>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</si>
  <si>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</si>
  <si>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</si>
  <si>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</si>
  <si>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</si>
  <si>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</si>
  <si>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</si>
  <si>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</si>
  <si>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</si>
  <si>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</si>
  <si>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</si>
  <si>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</si>
  <si>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</si>
  <si>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</si>
  <si>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</si>
  <si>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</si>
  <si>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</si>
  <si>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</si>
  <si>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</si>
  <si>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</si>
  <si>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</si>
  <si>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</si>
  <si>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</si>
  <si>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</si>
  <si>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</si>
  <si>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</si>
  <si>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</si>
  <si>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</si>
  <si>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</si>
  <si>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</si>
  <si>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</si>
  <si>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</si>
  <si>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</si>
  <si>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</si>
  <si>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</si>
  <si>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</si>
  <si>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</si>
  <si>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</si>
  <si>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</si>
  <si>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</si>
  <si>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</si>
  <si>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</si>
  <si>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</si>
  <si>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</si>
  <si>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</si>
  <si>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</si>
  <si>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</si>
  <si>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</si>
  <si>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</si>
  <si>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</si>
  <si>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</si>
  <si>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</si>
  <si>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</si>
  <si>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</si>
  <si>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</si>
  <si>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</si>
  <si>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</si>
  <si>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</si>
  <si>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</si>
  <si>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</si>
  <si>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</si>
  <si>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</si>
  <si>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</si>
  <si>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</si>
  <si>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</si>
  <si>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</si>
  <si>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</si>
  <si>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</si>
  <si>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</si>
  <si>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</si>
  <si>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</si>
  <si>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</si>
  <si>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</si>
  <si>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</si>
  <si>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</si>
  <si>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</si>
  <si>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</si>
  <si>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</si>
  <si>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</si>
  <si>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</si>
  <si>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</si>
  <si>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</si>
  <si>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</si>
  <si>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</si>
  <si>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</si>
  <si>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</si>
  <si>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</si>
  <si>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</si>
  <si>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</si>
  <si>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</si>
  <si>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</si>
  <si>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</si>
  <si>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</si>
  <si>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</si>
  <si>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</si>
  <si>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</si>
  <si>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</si>
  <si>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</si>
  <si>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</si>
  <si>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</si>
  <si>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</si>
  <si>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</si>
  <si>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</si>
  <si>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</si>
  <si>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</si>
  <si>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</si>
  <si>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</si>
  <si>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</si>
  <si>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</si>
  <si>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</si>
  <si>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</si>
  <si>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</si>
  <si>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</si>
  <si>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</si>
  <si>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</si>
  <si>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</si>
  <si>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</si>
  <si>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</si>
  <si>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</si>
  <si>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</si>
  <si>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</si>
  <si>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</si>
  <si>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</si>
  <si>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</si>
  <si>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</si>
  <si>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</si>
  <si>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</si>
  <si>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</si>
  <si>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</si>
  <si>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</si>
  <si>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</si>
  <si>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</si>
  <si>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</si>
  <si>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</si>
  <si>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</si>
  <si>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</si>
  <si>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</si>
  <si>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</si>
  <si>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</si>
  <si>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</si>
  <si>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</si>
  <si>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</si>
  <si>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</si>
  <si>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</si>
  <si>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</si>
  <si>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</si>
  <si>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</si>
  <si>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</si>
  <si>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</si>
  <si>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</si>
  <si>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</si>
  <si>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</si>
  <si>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</si>
  <si>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</si>
  <si>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</si>
  <si>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</si>
  <si>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</si>
  <si>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</si>
  <si>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</si>
  <si>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</si>
  <si>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</si>
  <si>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</si>
  <si>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</si>
  <si>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</si>
  <si>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</si>
  <si>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</si>
  <si>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PCM-20251019-00000582</t>
  </si>
  <si>
    <t xml:space="preserve">team on way need 40 min </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</si>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</sst>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tabSelected="1" workbookViewId="0">
      <selection activeCell="I13" sqref="I1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286.36951087963098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5.8741983796280692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21834</v>
      </c>
      <c r="E4" s="137" t="s">
        <v>38964</v>
      </c>
      <c r="F4" s="138">
        <v>45949.315486111111</v>
      </c>
      <c r="G4" s="139">
        <f ca="1">IFERROR(NOW()-F4,"")</f>
        <v>2.450694446451962E-3</v>
      </c>
      <c r="H4" s="138">
        <v>45949.307951388888</v>
      </c>
      <c r="I4" s="136" t="str">
        <f>IFERROR(VLOOKUP(D4,DB!A:F,6,0),"")</f>
        <v>SCECO</v>
      </c>
      <c r="J4" s="136" t="str">
        <f>IFERROR(VLOOKUP(D4,DB!A:G,7,0),"")</f>
        <v>In progress+In progress</v>
      </c>
      <c r="K4" s="140" t="s">
        <v>38969</v>
      </c>
      <c r="L4" s="141" t="str">
        <f>IFERROR(VLOOKUP(D4,DB!A:I,9,0),"")</f>
        <v>Latis</v>
      </c>
      <c r="M4" s="67"/>
    </row>
    <row r="5" spans="1:15" ht="15" customHeight="1">
      <c r="A5" s="135"/>
      <c r="B5" s="136" t="str">
        <f>IFERROR(VLOOKUP(D5,DB!A:K,11,0),"")</f>
        <v/>
      </c>
      <c r="C5" s="136"/>
      <c r="D5" s="136"/>
      <c r="E5" s="137"/>
      <c r="F5" s="138"/>
      <c r="G5" s="139">
        <f ca="1">IFERROR(NOW()-F5,"")</f>
        <v>45949.317936805557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40" t="s">
        <v>38970</v>
      </c>
      <c r="E6" s="137"/>
      <c r="F6" s="138"/>
      <c r="G6" s="139">
        <f ca="1">IFERROR(NOW()-F6,"")</f>
        <v>45949.317936805557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45949.317936805557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56"/>
      <c r="E8" s="137"/>
      <c r="F8" s="138"/>
      <c r="G8" s="139">
        <f ca="1">IFERROR(NOW()-F8,"")</f>
        <v>45949.317936805557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45949.317936805557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45949.317936805557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45949.317936805557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45949.317936805557</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45949.317936805557</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45949.317936805557</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45949.317936805557</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45949.317936805557</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45949.317936805557</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45949.317936805557</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45949.317936805557</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45949.317936805557</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45949.317936805557</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45949.317936805557</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45949.317936805557</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45949.317936805557</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45949.317936805557</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45949.317936805557</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45949.317936805557</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45949.317936805557</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45949.317936805557</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45949.317936805557</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45949.317936805557</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45949.317936805557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45949.317936805557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45949.317936805557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45949.317936805557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45949.317936805557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45949.317936805557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45949.317936805557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45949.317936805557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45949.317936805557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45949.317936805557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45949.317936805557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45949.317936805557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45949.317936805557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45949.317936805557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45949.317936805557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45949.317936805557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45949.317936805557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45949.317936805557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45949.317936805557</v>
      </c>
      <c r="H50" s="138"/>
      <c r="I50" s="136" t="str">
        <f>IFERROR(VLOOKUP(D50,DB!A:F,6,0),"")</f>
        <v/>
      </c>
      <c r="J50" s="136" t="str">
        <f>IFERROR(VLOOKUP(D50,DB!A:G,7,0),"")</f>
        <v/>
      </c>
      <c r="K50" s="140"/>
      <c r="L50" s="141" t="str">
        <f>IFERROR(VLOOKUP(D50,DB!A:I,9,0),"")</f>
        <v/>
      </c>
    </row>
    <row r="51" spans="1:12" ht="15" customHeight="1">
      <c r="A51" s="157"/>
      <c r="B51" s="158" t="str">
        <f>IFERROR(VLOOKUP(D51,DB!A:K,11,0),"")</f>
        <v/>
      </c>
      <c r="C51" s="158"/>
      <c r="D51" s="158"/>
      <c r="E51" s="159"/>
      <c r="F51" s="160"/>
      <c r="G51" s="161">
        <f ca="1">IFERROR(NOW()-F51,"")</f>
        <v>45949.317936805557</v>
      </c>
      <c r="H51" s="160"/>
      <c r="I51" s="158" t="str">
        <f>IFERROR(VLOOKUP(D51,DB!A:F,6,0),"")</f>
        <v/>
      </c>
      <c r="J51" s="158" t="str">
        <f>IFERROR(VLOOKUP(D51,DB!A:G,7,0),"")</f>
        <v/>
      </c>
      <c r="K51" s="162"/>
      <c r="L51" s="163" t="str">
        <f>IFERROR(VLOOKUP(D51,DB!A:I,9,0),"")</f>
        <v/>
      </c>
    </row>
    <row r="52" spans="1:12" ht="15" customHeight="1">
      <c r="A52" s="135"/>
      <c r="B52" s="136" t="str">
        <f>IFERROR(VLOOKUP(D52,DB!A:K,11,0),"")</f>
        <v/>
      </c>
      <c r="C52" s="136"/>
      <c r="D52" s="136"/>
      <c r="E52" s="137"/>
      <c r="F52" s="138"/>
      <c r="G52" s="139">
        <f ca="1">IFERROR(NOW()-F52,"")</f>
        <v>45949.317936805557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45949.317936805557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45949.317936805557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45949.317936805557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45949.317936805557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45949.317936805557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45949.317936805557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45949.317936805557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45949.317936805557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45949.317936805557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45949.317936805557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45949.317936805557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45949.317936805557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45949.317936805557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45949.317936805557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45949.317936805557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45949.317936805557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45949.317936805557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45949.317936805557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45949.317936805557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45949.317936805557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45949.317936805557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45949.317936805557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45949.317936805557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45949.317936805557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45949.317936805557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45949.317936805557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45949.317936805557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45949.317936805557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45949.317936805557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45949.317936805557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45949.317936805557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45949.317936805557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45949.317936805557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45949.317936805557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45949.317936805557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45949.317936805557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45949.317936805557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45949.317936805557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45949.317936805557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45949.317936805557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45949.317936805557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45949.317936805557</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45949.317936805557</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45949.317936805557</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45949.317936805557</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45949.317936805557</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45949.317936805557</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45949.317936805557</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45949.317936805557</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45949.317936805557</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45949.317936805557</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45949.317936805557</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45949.317936805557</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45949.317936805557</v>
      </c>
      <c r="H106" s="138"/>
      <c r="I106" s="136" t="str">
        <f>IFERROR(VLOOKUP(D106,DB!A:F,6,0),"")</f>
        <v/>
      </c>
      <c r="J106" s="136" t="str">
        <f>IFERROR(VLOOKUP(D106,DB!A:G,7,0),"")</f>
        <v/>
      </c>
      <c r="K106" s="140"/>
      <c r="L106" s="141" t="str">
        <f>IFERROR(VLOOKUP(D106,DB!A:I,9,0),"")</f>
        <v/>
      </c>
    </row>
    <row r="107" spans="1:12" ht="15" customHeight="1">
      <c r="A107" s="157"/>
      <c r="B107" s="158" t="str">
        <f>IFERROR(VLOOKUP(D107,DB!A:K,11,0),"")</f>
        <v/>
      </c>
      <c r="C107" s="158"/>
      <c r="D107" s="158"/>
      <c r="E107" s="159"/>
      <c r="F107" s="160"/>
      <c r="G107" s="161">
        <f ca="1">IFERROR(NOW()-F107,"")</f>
        <v>45949.317936805557</v>
      </c>
      <c r="H107" s="160"/>
      <c r="I107" s="158" t="str">
        <f>IFERROR(VLOOKUP(D107,DB!A:F,6,0),"")</f>
        <v/>
      </c>
      <c r="J107" s="158" t="str">
        <f>IFERROR(VLOOKUP(D107,DB!A:G,7,0),"")</f>
        <v/>
      </c>
      <c r="K107" s="162"/>
      <c r="L107" s="163" t="str">
        <f>IFERROR(VLOOKUP(D107,DB!A:I,9,0),"")</f>
        <v/>
      </c>
    </row>
  </sheetData>
  <customSheetViews>
    <customSheetView guid="{F6042A99-DD27-4453-835D-0834D95730CC}" filter="1" showAutoFilter="1">
      <pageMargins left="0" right="0" top="0" bottom="0" header="0" footer="0"/>
      <autoFilter ref="B1:M1" xr:uid="{A0930536-9F0B-4453-B8D0-1EC51F5C0766}"/>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142.59085347222572</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124.31809884259565</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4.8221613425921532</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45949.317936805557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45949.317936805557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45949.317936805557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45949.317936805557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45949.317936805557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45949.317936805557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45949.317936805557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45949.317936805557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45949.317936805557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45949.317936805557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45949.317936805557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45949.317936805557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45949.317936805557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45949.317936805557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45949.317936805557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45949.317936805557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45949.317936805557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45949.317936805557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45949.317936805557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45949.317936805557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45949.317936805557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45949.317936805557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45949.317936805557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45949.317936805557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45949.317936805557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45949.317936805557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45949.317936805557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45949.317936805557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45949.317936805557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45949.317936805557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45949.317936805557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45949.317936805557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45949.317936805557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45949.317936805557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45949.317936805557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45949.317936805557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45949.317936805557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45949.317936805557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45949.317936805557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45949.317936805557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45949.317936805557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45949.317936805557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45949.317936805557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45949.317936805557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45949.317936805557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45949.317936805557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45949.317936805557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45949.317936805557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45949.317936805557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45949.317936805557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45949.317936805557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45949.317936805557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45949.317936805557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45949.317936805557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45949.317936805557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45949.317936805557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45949.317936805557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45949.317936805557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45949.317936805557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45949.317936805557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45949.317936805557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45949.317936805557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45949.317936805557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45949.317936805557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45949.317936805557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45949.317936805557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45949.317936805557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45949.317936805557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45949.317936805557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45949.317936805557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45949.317936805557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45949.317936805557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45949.317936805557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45949.317936805557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45949.317936805557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45949.317936805557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45949.317936805557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45949.317936805557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45949.317936805557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45949.317936805557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45949.317936805557</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45949.317936805557</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45949.317936805557</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45949.317936805557</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45949.317936805557</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45949.317936805557</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45949.317936805557</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45949.317936805557</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45949.317936805557</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45949.317936805557</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45949.317936805557</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45949.317936805557</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workbookViewId="0">
      <selection activeCell="K8" sqref="K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45949.317936805557</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45949.317936805557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45949.317936805557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45949.317936805557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45949.317936805557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45949.317936805557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45949.317936805557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45949.317936805557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45949.317936805557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45949.317936805557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45949.317936805557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45949.317936805557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45949.317936805557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45949.317936805557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45949.317936805557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45949.317936805557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45949.317936805557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45949.317936805557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45949.317936805557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45949.317936805557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45949.317936805557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45949.317936805557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45949.317936805557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45949.317936805557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45949.317936805557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45949.317936805557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45949.317936805557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45949.317936805557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45949.317936805557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45949.317936805557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45949.317936805557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45949.317936805557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45949.317936805557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45949.317936805557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45949.317936805557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45949.317936805557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45949.317936805557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45949.317936805557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45949.317936805557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45949.317936805557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45949.317936805557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45949.317936805557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45949.317936805557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45949.317936805557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45949.317936805557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45949.317936805557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45949.317936805557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45949.317936805557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45949.317936805557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45949.317936805557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45949.317936805557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45949.317936805557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45949.317936805557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45949.317936805557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45949.317936805557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45949.317936805557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45949.317936805557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45949.317936805557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45949.317936805557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45949.317936805557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45949.317936805557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45949.317936805557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45949.317936805557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45949.317936805557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45949.317936805557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45949.317936805557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45949.317936805557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45949.317936805557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45949.317936805557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45949.317936805557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45949.317936805557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45949.317936805557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45949.317936805557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45949.317936805557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45949.317936805557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45949.317936805557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45949.317936805557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45949.317936805557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45949.317936805557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45949.317936805557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45949.317936805557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45949.317936805557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45949.317936805557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45949.317936805557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45949.317936805557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45949.317936805557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45949.317936805557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45949.317936805557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45949.317936805557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45949.317936805557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45949.317936805557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45949.317936805557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45949.317936805557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45949.317936805557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45949.317936805557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45949.317936805557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45949.317936805557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45949.317936805557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45949.317936805557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45949.317936805557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45949.317936805557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45949.317936805557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45949.317936805557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45949.317936805557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45949.317936805557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45949.317936805557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45949.317936805557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45949.317936805557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45949.317936805557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45949.317936805557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45949.317936805557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45949.317936805557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45949.317936805557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45949.317936805557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45949.317936805557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45949.317936805557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45949.317936805557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45949.317936805557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45949.317936805557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45949.317936805557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45949.317936805557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45949.317936805557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45949.317936805557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45949.317936805557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45949.317936805557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45949.317936805557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45949.317936805557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45949.317936805557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45949.317936805557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45949.317936805557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45949.317936805557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45949.317936805557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45949.317936805557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45949.317936805557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45949.317936805557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45949.317936805557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45949.317936805557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45949.317936805557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45949.317936805557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45949.317936805557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45949.317936805557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45949.317936805557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45949.317936805557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45949.317936805557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45949.317936805557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45949.317936805557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45949.317936805557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45949.317936805557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45949.317936805557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45949.317936805557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45949.317936805557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45949.317936805557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45949.317936805557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45949.317936805557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45949.317936805557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45949.317936805557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45949.317936805557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45949.317936805557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45949.317936805557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45949.317936805557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45949.317936805557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45949.317936805557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45949.317936805557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45949.317936805557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45949.317936805557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45949.317936805557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45949.317936805557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45949.317936805557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45949.317936805557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45949.317936805557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45949.317936805557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45949.317936805557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45949.317936805557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45949.317936805557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45949.317936805557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45949.317936805557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45949.317936805557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45949.317936805557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45949.317936805557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45949.317936805557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45949.317936805557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45949.317936805557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45949.317936805557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45949.317936805557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45949.317936805557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45949.317936805557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45949.317936805557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45949.317936805557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45949.317936805557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45949.317936805557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45949.317936805557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45949.317936805557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45949.317936805557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45949.317936805557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45949.317936805557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45949.317936805557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45949.317936805557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45949.317936805557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45949.317936805557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45949.317936805557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45949.317936805557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45949.317936805557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45949.317936805557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45949.317936805557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45949.317936805557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45949.317936805557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45949.317936805557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45949.317936805557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45949.317936805557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45949.317936805557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45949.317936805557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45949.317936805557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45949.317936805557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45949.317936805557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45949.317936805557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45949.317936805557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45949.317936805557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45949.317936805557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45949.317936805557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45949.317936805557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45949.317936805557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45949.317936805557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45949.317936805557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45949.317936805557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45949.317936805557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45949.317936805557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45949.317936805557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45949.317936805557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45949.317936805557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45949.317936805557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45949.317936805557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45949.317936805557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45949.317936805557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45949.317936805557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45949.317936805557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45949.317936805557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45949.317936805557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45949.317936805557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45949.317936805557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45949.317936805557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45949.317936805557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45949.317936805557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45949.317936805557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45949.317936805557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45949.317936805557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45949.317936805557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45949.317936805557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45949.317936805557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45949.317936805557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45949.317936805557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45949.317936805557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45949.317936805557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45949.317936805557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45949.317936805557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45949.317936805557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45949.317936805557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45949.317936805557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45949.317936805557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45949.317936805557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45949.317936805557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45949.317936805557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45949.317936805557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45949.317936805557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45949.317936805557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45949.317936805557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45949.317936805557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45949.317936805557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45949.317936805557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45949.317936805557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45949.317936805557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45949.317936805557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45949.317936805557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45949.317936805557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45949.317936805557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45949.317936805557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45949.317936805557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45949.317936805557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45949.317936805557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45949.317936805557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45949.317936805557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45949.317936805557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45949.317936805557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45949.317936805557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45949.317936805557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45949.317936805557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45949.317936805557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45949.317936805557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45949.317936805557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45949.317936805557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45949.317936805557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45949.317936805557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45949.317936805557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45949.317936805557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45949.317936805557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45949.317936805557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45949.317936805557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45949.317936805557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45949.317936805557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45949.317936805557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45949.317936805557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45949.317936805557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45949.317936805557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45949.317936805557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45949.317936805557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45949.317936805557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45949.317936805557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45949.317936805557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45949.317936805557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45949.317936805557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45949.317936805557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45949.317936805557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45949.317936805557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45949.317936805557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45949.317936805557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45949.317936805557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45949.317936805557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45949.317936805557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45949.317936805557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45949.317936805557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45949.317936805557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45949.317936805557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45949.317936805557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45949.317936805557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45949.317936805557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45949.317936805557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45949.317936805557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45949.317936805557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45949.317936805557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45949.317936805557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45949.317936805557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45949.317936805557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45949.317936805557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45949.317936805557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45949.317936805557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45949.317936805557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45949.317936805557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45949.317936805557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45949.317936805557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45949.317936805557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45949.317936805557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45949.317936805557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45949.317936805557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45949.317936805557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45949.317936805557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45949.317936805557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45949.317936805557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45949.317936805557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45949.317936805557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45949.317936805557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45949.317936805557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45949.317936805557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45949.317936805557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45949.317936805557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45949.317936805557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45949.317936805557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45949.317936805557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45949.317936805557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45949.317936805557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45949.317936805557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45949.317936805557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45949.317936805557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45949.317936805557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45949.317936805557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45949.317936805557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45949.317936805557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45949.317936805557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45949.317936805557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45949.317936805557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45949.317936805557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45949.317936805557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45949.317936805557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45949.317936805557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45949.317936805557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45949.317936805557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45949.317936805557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45949.317936805557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45949.317936805557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45949.317936805557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45949.317936805557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45949.317936805557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45949.317936805557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45949.317936805557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45949.317936805557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45949.317936805557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45949.317936805557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45949.317936805557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45949.317936805557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45949.317936805557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45949.317936805557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45949.317936805557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45949.317936805557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45949.317936805557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45949.317936805557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45949.317936805557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45949.317936805557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45949.317936805557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45949.317936805557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45949.317936805557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45949.317936805557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45949.317936805557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45949.317936805557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45949.317936805557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45949.317936805557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45949.317936805557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45949.317936805557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45949.317936805557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45949.317936805557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45949.317936805557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45949.317936805557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45949.317936805557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45949.317936805557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45949.317936805557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45949.317936805557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45949.317936805557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45949.317936805557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45949.317936805557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45949.317936805557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45949.317936805557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45949.317936805557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45949.317936805557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45949.317936805557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45949.317936805557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45949.317936805557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45949.317936805557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45949.317936805557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45949.317936805557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45949.317936805557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45949.317936805557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45949.317936805557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45949.317936805557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45949.317936805557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45949.317936805557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45949.317936805557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45949.317936805557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45949.317936805557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45949.317936805557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45949.317936805557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45949.317936805557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45949.317936805557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45949.317936805557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45949.317936805557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45949.317936805557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45949.317936805557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45949.317936805557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45949.317936805557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45949.317936805557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45949.317936805557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45949.317936805557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45949.317936805557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45949.317936805557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45949.317936805557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45949.317936805557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45949.317936805557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45949.317936805557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45949.317936805557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45949.317936805557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45949.317936805557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45949.317936805557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45949.317936805557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45949.317936805557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45949.317936805557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45949.317936805557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45949.317936805557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45949.317936805557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45949.317936805557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45949.317936805557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45949.317936805557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45949.317936805557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45949.317936805557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45949.317936805557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45949.317936805557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45949.317936805557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45949.317936805557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45949.317936805557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45949.317936805557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45949.317936805557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45949.317936805557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45949.317936805557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45949.317936805557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45949.317936805557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45949.317936805557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45949.317936805557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45949.317936805557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45949.317936805557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45949.317936805557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45949.317936805557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45949.317936805557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45949.317936805557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45949.317936805557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45949.317936805557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45949.317936805557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45949.317936805557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45949.317936805557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45949.317936805557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45949.317936805557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45949.317936805557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45949.317936805557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45949.317936805557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45949.317936805557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45949.317936805557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45949.317936805557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45949.317936805557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45949.317936805557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45949.317936805557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45949.317936805557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45949.317936805557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45949.317936805557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45949.317936805557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45949.317936805557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45949.317936805557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45949.317936805557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45949.317936805557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45949.317936805557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45949.317936805557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45949.317936805557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45949.317936805557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45949.317936805557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45949.317936805557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45949.317936805557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45949.317936805557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45949.317936805557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45949.317936805557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45949.317936805557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45949.317936805557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45949.317936805557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45949.317936805557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45949.317936805557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45949.317936805557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45949.317936805557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45949.317936805557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45949.317936805557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45949.317936805557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45949.317936805557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45949.317936805557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45949.317936805557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45949.317936805557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45949.317936805557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45949.317936805557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45949.317936805557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45949.317936805557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45949.317936805557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45949.317936805557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45949.317936805557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45949.317936805557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45949.317936805557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45949.317936805557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45949.317936805557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45949.317936805557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45949.317936805557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45949.317936805557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45949.317936805557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45949.317936805557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45949.317936805557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45949.317936805557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45949.317936805557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45949.317936805557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45949.317936805557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45949.317936805557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45949.317936805557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45949.317936805557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45949.317936805557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45949.317936805557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45949.317936805557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45949.317936805557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45949.317936805557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45949.317936805557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45949.317936805557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45949.317936805557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45949.317936805557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45949.317936805557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45949.317936805557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45949.317936805557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45949.317936805557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45949.317936805557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45949.317936805557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45949.317936805557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45949.317936805557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45949.317936805557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45949.317936805557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45949.317936805557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45949.317936805557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45949.317936805557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45949.317936805557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45949.317936805557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45949.317936805557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45949.317936805557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45949.317936805557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45949.317936805557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45949.317936805557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45949.317936805557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45949.317936805557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45949.317936805557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45949.317936805557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45949.317936805557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45949.317936805557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45949.317936805557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45949.317936805557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45949.317936805557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45949.317936805557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45949.317936805557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45949.317936805557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45949.317936805557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45949.317936805557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45949.317936805557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45949.317936805557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45949.317936805557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45949.317936805557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45949.317936805557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45949.317936805557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45949.317936805557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45949.317936805557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45949.317936805557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45949.317936805557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45949.317936805557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45949.317936805557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45949.317936805557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45949.317936805557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45949.317936805557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45949.317936805557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45949.317936805557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45949.317936805557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45949.317936805557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45949.317936805557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45949.317936805557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45949.317936805557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45949.317936805557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45949.317936805557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45949.317936805557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45949.317936805557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45949.317936805557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45949.317936805557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45949.317936805557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45949.317936805557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45949.317936805557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45949.317936805557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45949.317936805557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45949.317936805557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45949.317936805557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45949.317936805557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45949.317936805557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45949.317936805557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45949.317936805557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45949.317936805557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45949.317936805557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45949.317936805557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45949.317936805557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45949.317936805557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45949.317936805557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45949.317936805557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45949.317936805557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45949.317936805557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45949.317936805557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45949.317936805557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45949.317936805557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45949.317936805557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45949.317936805557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45949.317936805557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45949.317936805557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45949.317936805557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45949.317936805557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45949.317936805557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45949.317936805557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45949.317936805557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45949.317936805557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45949.317936805557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45949.317936805557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45949.317936805557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45949.317936805557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45949.317936805557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45949.317936805557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45949.317936805557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45949.317936805557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45949.317936805557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45949.317936805557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45949.317936805557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45949.317936805557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45949.317936805557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45949.317936805557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45949.317936805557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45949.317936805557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45949.317936805557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45949.317936805557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45949.317936805557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45949.317936805557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45949.317936805557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45949.317936805557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45949.317936805557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45949.317936805557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45949.317936805557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45949.317936805557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45949.317936805557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45949.317936805557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45949.317936805557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45949.317936805557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45949.317936805557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45949.317936805557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45949.317936805557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45949.317936805557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45949.317936805557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45949.317936805557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45949.317936805557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45949.317936805557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45949.317936805557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45949.317936805557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45949.317936805557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45949.317936805557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45949.317936805557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45949.317936805557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45949.317936805557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45949.317936805557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45949.317936805557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45949.317936805557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45949.317936805557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45949.317936805557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45949.317936805557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45949.317936805557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45949.317936805557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45949.317936805557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45949.317936805557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45949.317936805557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45949.317936805557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45949.317936805557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45949.317936805557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45949.317936805557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45949.317936805557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45949.317936805557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45949.317936805557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45949.317936805557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45949.317936805557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45949.317936805557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45949.317936805557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45949.317936805557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45949.317936805557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45949.317936805557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45949.317936805557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45949.317936805557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45949.317936805557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45949.317936805557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45949.317936805557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45949.317936805557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45949.317936805557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45949.317936805557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45949.317936805557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45949.317936805557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45949.317936805557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45949.317936805557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45949.317936805557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45949.317936805557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45949.317936805557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45949.317936805557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45949.317936805557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45949.317936805557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45949.317936805557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45949.317936805557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45949.317936805557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45949.317936805557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45949.317936805557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45949.317936805557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45949.317936805557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45949.317936805557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45949.317936805557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45949.317936805557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45949.317936805557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45949.317936805557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45949.317936805557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45949.317936805557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45949.317936805557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45949.317936805557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45949.317936805557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45949.317936805557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45949.317936805557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45949.317936805557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45949.317936805557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45949.317936805557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45949.317936805557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45949.317936805557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45949.317936805557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45949.317936805557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45949.317936805557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45949.317936805557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45949.317936805557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45949.317936805557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45949.317936805557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45949.317936805557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45949.317936805557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45949.317936805557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45949.317936805557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45949.317936805557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45949.317936805557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45949.317936805557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45949.317936805557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45949.317936805557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45949.317936805557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45949.317936805557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45949.317936805557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45949.317936805557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45949.317936805557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45949.317936805557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45949.317936805557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45949.317936805557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45949.317936805557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45949.317936805557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45949.317936805557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45949.317936805557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45949.317936805557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45949.317936805557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45949.317936805557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45949.317936805557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45949.317936805557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45949.317936805557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45949.317936805557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45949.317936805557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45949.317936805557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45949.317936805557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45949.317936805557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45949.317936805557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45949.317936805557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45949.317936805557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45949.317936805557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45949.317936805557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45949.317936805557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45949.317936805557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45949.317936805557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45949.317936805557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45949.317936805557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45949.317936805557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45949.317936805557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45949.317936805557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45949.317936805557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45949.317936805557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45949.317936805557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45949.317936805557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45949.317936805557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45949.317936805557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45949.317936805557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45949.317936805557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45949.317936805557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45949.317936805557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45949.317936805557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45949.317936805557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45949.317936805557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45949.317936805557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45949.317936805557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45949.317936805557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45949.317936805557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45949.317936805557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45949.317936805557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45949.317936805557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45949.317936805557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45949.317936805557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45949.317936805557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45949.317936805557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45949.317936805557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45949.317936805557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45949.317936805557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45949.317936805557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45949.317936805557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45949.317936805557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45949.317936805557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45949.317936805557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45949.317936805557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45949.317936805557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45949.317936805557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45949.317936805557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45949.317936805557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45949.317936805557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45949.317936805557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45949.317936805557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45949.317936805557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45949.317936805557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45949.317936805557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45949.317936805557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45949.317936805557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45949.317936805557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45949.317936805557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45949.317936805557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45949.317936805557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45949.317936805557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45949.317936805557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45949.317936805557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45949.317936805557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45949.317936805557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45949.317936805557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45949.317936805557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45949.317936805557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45949.317936805557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45949.317936805557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45949.317936805557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45949.317936805557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45949.317936805557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45949.317936805557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45949.317936805557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45949.317936805557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45949.317936805557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45949.317936805557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45949.317936805557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45949.317936805557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45949.317936805557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45949.317936805557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45949.317936805557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45949.317936805557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45949.317936805557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45949.317936805557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45949.317936805557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45949.317936805557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45949.317936805557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45949.317936805557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45949.317936805557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45949.317936805557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45949.317936805557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45949.317936805557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45949.317936805557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45949.317936805557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45949.317936805557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45949.317936805557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45949.317936805557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45949.317936805557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45949.317936805557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45949.317936805557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45949.317936805557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45949.317936805557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45949.317936805557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45949.317936805557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45949.317936805557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45949.317936805557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45949.317936805557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45949.317936805557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45949.317936805557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45949.317936805557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45949.317936805557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45949.317936805557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45949.317936805557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45949.317936805557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45949.317936805557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45949.317936805557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45949.317936805557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45949.317936805557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45949.317936805557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45949.317936805557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45949.317936805557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45949.317936805557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45949.317936805557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45949.317936805557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45949.317936805557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45949.317936805557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45949.317936805557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45949.317936805557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45949.317936805557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45949.317936805557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45949.317936805557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45949.317936805557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45949.317936805557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45949.317936805557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45949.317936805557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45949.317936805557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45949.317936805557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45949.317936805557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45949.317936805557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45949.317936805557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45949.317936805557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45949.317936805557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45949.317936805557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45949.317936805557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45949.317936805557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45949.317936805557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45949.317936805557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45949.317936805557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45949.317936805557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45949.317936805557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45949.317936805557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45949.317936805557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45949.317936805557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45949.317936805557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45949.317936805557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45949.317936805557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45949.317936805557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45949.317936805557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45949.317936805557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45949.317936805557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45949.317936805557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45949.317936805557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45949.317936805557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45949.317936805557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45949.317936805557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45949.317936805557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45949.317936805557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45949.317936805557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45949.317936805557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45949.317936805557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45949.317936805557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45949.317936805557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45949.317936805557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45949.317936805557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45949.317936805557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45949.317936805557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45949.317936805557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45949.317936805557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45949.317936805557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45949.317936805557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45949.317936805557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45949.317936805557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45949.317936805557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45949.317936805557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45949.317936805557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45949.317936805557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45949.317936805557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45949.317936805557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45949.317936805557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45949.317936805557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45949.317936805557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45949.317936805557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45949.317936805557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45949.317936805557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45949.317936805557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45949.317936805557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45949.317936805557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45949.317936805557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45949.317936805557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45949.317936805557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45949.317936805557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45949.317936805557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45949.317936805557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45949.317936805557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45949.317936805557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45949.317936805557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45949.317936805557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45949.317936805557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45949.317936805557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45949.317936805557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45949.317936805557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45949.317936805557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45949.317936805557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45949.317936805557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45949.317936805557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45949.317936805557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45949.317936805557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45949.317936805557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45949.317936805557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45949.317936805557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45949.317936805557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45949.317936805557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45949.317936805557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45949.317936805557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45949.317936805557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45949.317936805557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45949.317936805557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45949.317936805557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45949.317936805557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45949.317936805557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45949.317936805557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45949.317936805557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45949.317936805557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45949.317936805557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45949.317936805557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45949.317936805557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45949.317936805557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45949.317936805557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45949.317936805557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45949.317936805557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45949.317936805557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45949.317936805557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45949.317936805557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45949.317936805557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45949.317936805557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45949.317936805557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45949.317936805557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45949.317936805557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45949.317936805557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45949.317936805557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45949.317936805557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45949.317936805557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45949.317936805557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45949.317936805557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45949.317936805557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45949.317936805557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45949.317936805557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45949.317936805557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45949.317936805557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45949.317936805557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45949.317936805557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45949.317936805557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45949.317936805557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45949.317936805557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45949.317936805557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45949.317936805557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45949.317936805557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45949.317936805557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45949.317936805557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45949.317936805557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45949.317936805557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45949.317936805557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45949.317936805557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45949.317936805557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45949.317936805557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45949.317936805557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45949.317936805557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45949.317936805557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45949.317936805557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45949.317936805557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45949.317936805557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45949.317936805557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45949.317936805557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45949.317936805557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45949.317936805557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45949.317936805557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45949.317936805557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45949.317936805557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45949.317936805557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45949.317936805557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45949.317936805557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45949.317936805557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45949.317936805557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45949.317936805557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45949.317936805557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45949.317936805557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45949.317936805557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45949.317936805557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45949.317936805557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45949.317936805557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45949.317936805557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45949.317936805557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45949.317936805557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45949.317936805557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45949.317936805557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45949.317936805557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45949.317936805557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45949.317936805557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45949.317936805557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45949.317936805557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45949.317936805557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45949.317936805557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45949.317936805557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45949.317936805557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45949.317936805557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45949.317936805557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45949.317936805557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45949.317936805557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45949.317936805557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45949.317936805557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45949.317936805557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45949.317936805557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45949.317936805557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45949.317936805557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45949.317936805557</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45949.317936805557</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45949.317936805557</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45949.317936805557</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39057</v>
      </c>
      <c r="B2" s="98" t="str">
        <f>IFERROR(VLOOKUP(D2,DB!A:K,11,0),"")</f>
        <v>R4</v>
      </c>
      <c r="C2" s="99">
        <v>1</v>
      </c>
      <c r="D2" s="95" t="s">
        <v>35082</v>
      </c>
      <c r="E2" s="100" t="s">
        <v>38964</v>
      </c>
      <c r="F2" s="101">
        <v>45703.480717592596</v>
      </c>
      <c r="G2" s="102">
        <f ca="1">IFERROR(NOW()-F2,"")</f>
        <v>245.83721921296092</v>
      </c>
      <c r="H2" s="101">
        <v>45703.474768518521</v>
      </c>
      <c r="I2" s="98" t="str">
        <f>IFERROR(VLOOKUP(D2,DB!A:F,6,0),"")</f>
        <v>SCECO</v>
      </c>
      <c r="J2" s="98" t="str">
        <f>IFERROR(VLOOKUP(D2,DB!A:G,7,0),"")</f>
        <v>Dead</v>
      </c>
      <c r="K2" s="103" t="s">
        <v>39058</v>
      </c>
      <c r="L2" s="95" t="str">
        <f>IFERROR(VLOOKUP(D2,DB!A:I,9,0),"")</f>
        <v>Latis</v>
      </c>
    </row>
    <row r="3" spans="1:16" ht="15" customHeight="1">
      <c r="A3" s="121" t="s">
        <v>39059</v>
      </c>
      <c r="B3" s="121" t="str">
        <f>IFERROR(VLOOKUP(D3,DB!A:K,11,0),"")</f>
        <v>R4</v>
      </c>
      <c r="C3" s="122">
        <v>2</v>
      </c>
      <c r="D3" s="123" t="s">
        <v>28178</v>
      </c>
      <c r="E3" s="100" t="s">
        <v>38964</v>
      </c>
      <c r="F3" s="125">
        <v>45947.495092592595</v>
      </c>
      <c r="G3" s="126">
        <f ca="1">IFERROR(NOW()-F3,"")</f>
        <v>1.8228442129620817</v>
      </c>
      <c r="H3" s="125">
        <v>45947.457812499997</v>
      </c>
      <c r="I3" s="121" t="str">
        <f>IFERROR(VLOOKUP(D3,DB!A:F,6,0),"")</f>
        <v>SCECO</v>
      </c>
      <c r="J3" s="121" t="str">
        <f>IFERROR(VLOOKUP(D3,DB!A:G,7,0),"")</f>
        <v>Dead</v>
      </c>
      <c r="K3" s="127" t="s">
        <v>39060</v>
      </c>
      <c r="L3" s="123" t="str">
        <f>IFERROR(VLOOKUP(D3,DB!A:I,9,0),"")</f>
        <v>Latis</v>
      </c>
    </row>
    <row r="4" spans="1:16" ht="15" customHeight="1">
      <c r="A4" s="121" t="s">
        <v>39061</v>
      </c>
      <c r="B4" s="121" t="str">
        <f>IFERROR(VLOOKUP(D4,DB!A:K,11,0),"")</f>
        <v>R4</v>
      </c>
      <c r="C4" s="122">
        <v>3</v>
      </c>
      <c r="D4" s="123" t="s">
        <v>35060</v>
      </c>
      <c r="E4" s="100" t="s">
        <v>38964</v>
      </c>
      <c r="F4" s="125"/>
      <c r="G4" s="126">
        <f ca="1">IFERROR(NOW()-F4,"")</f>
        <v>45949.317936805557</v>
      </c>
      <c r="H4" s="125">
        <v>45948.956307870372</v>
      </c>
      <c r="I4" s="121" t="str">
        <f>IFERROR(VLOOKUP(D4,DB!A:F,6,0),"")</f>
        <v>Generator-SG</v>
      </c>
      <c r="J4" s="121" t="str">
        <f>IFERROR(VLOOKUP(D4,DB!A:G,7,0),"")</f>
        <v>No BB Shifted</v>
      </c>
      <c r="K4" s="127" t="s">
        <v>39062</v>
      </c>
      <c r="L4" s="123" t="str">
        <f>IFERROR(VLOOKUP(D4,DB!A:I,9,0),"")</f>
        <v>Latis</v>
      </c>
    </row>
    <row r="5" spans="1:16" ht="15" customHeight="1">
      <c r="A5" s="121"/>
      <c r="B5" s="121" t="str">
        <f>IFERROR(VLOOKUP(D5,DB!A:K,11,0),"")</f>
        <v/>
      </c>
      <c r="C5" s="122"/>
      <c r="D5" s="123"/>
      <c r="E5" s="100"/>
      <c r="F5" s="125"/>
      <c r="G5" s="126">
        <f ca="1">IFERROR(NOW()-F5,"")</f>
        <v>45949.317936805557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45949.317936805557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45949.317936805557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45949.317936805557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45949.317936805557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45949.317936805557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45949.317936805557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45949.317936805557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45949.317936805557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45949.317936805557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45949.317936805557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45949.317936805557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45949.317936805557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45949.317936805557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45949.317936805557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45949.317936805557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45949.317936805557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45949.317936805557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45949.317936805557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45949.317936805557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45949.317936805557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45949.317936805557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45949.317936805557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45949.317936805557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45949.317936805557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45949.317936805557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45949.317936805557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45949.317936805557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45949.317936805557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45949.317936805557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45949.317936805557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45949.317936805557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45949.317936805557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45949.317936805557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45949.317936805557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45949.317936805557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45949.317936805557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45949.317936805557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45949.317936805557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45949.317936805557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45949.317936805557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45949.317936805557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45949.317936805557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45949.317936805557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45949.317936805557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45949.317936805557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45949.317936805557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45949.317936805557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45949.317936805557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45949.317936805557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45949.317936805557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45949.317936805557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45949.317936805557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45949.317936805557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45949.317936805557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45949.317936805557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45949.317936805557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45949.317936805557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45949.317936805557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45949.317936805557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45949.317936805557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45949.317936805557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45949.317936805557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45949.317936805557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45949.317936805557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45949.317936805557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45949.317936805557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45949.317936805557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45949.317936805557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45949.317936805557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45949.317936805557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45949.317936805557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45949.317936805557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45949.317936805557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45949.317936805557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45949.317936805557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45949.317936805557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45949.317936805557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45949.317936805557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45949.317936805557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45949.317936805557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45949.317936805557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45949.317936805557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45949.317936805557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45949.317936805557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45949.317936805557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45949.317936805557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45949.317936805557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45949.317936805557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45949.317936805557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45949.317936805557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45949.317936805557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45949.317936805557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45949.317936805557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45949.317936805557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45949.317936805557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45949.317936805557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45949.317936805557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45949.317936805557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45949.317936805557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45949.317936805557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45949.317936805557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45949.317936805557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45949.317936805557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45949.317936805557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45949.317936805557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45949.317936805557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45949.317936805557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45949.317936805557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45949.317936805557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45949.317936805557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45949.317936805557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45949.317936805557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45949.317936805557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45949.317936805557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45949.317936805557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45949.317936805557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45949.317936805557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45949.317936805557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45949.317936805557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45949.317936805557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45949.317936805557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45949.317936805557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45949.317936805557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45949.317936805557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45949.317936805557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45949.317936805557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45949.317936805557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45949.317936805557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45949.317936805557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45949.317936805557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45949.317936805557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45949.317936805557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45949.317936805557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45949.317936805557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45949.317936805557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45949.317936805557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45949.317936805557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45949.317936805557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45949.317936805557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45949.317936805557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45949.317936805557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45949.317936805557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45949.317936805557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45949.317936805557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45949.317936805557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45949.317936805557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45949.317936805557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45949.317936805557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45949.317936805557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45949.317936805557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45949.317936805557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45949.317936805557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45949.317936805557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45949.317936805557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45949.317936805557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45949.317936805557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45949.317936805557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45949.317936805557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45949.317936805557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45949.317936805557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45949.317936805557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45949.317936805557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45949.317936805557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45949.317936805557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45949.317936805557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45949.317936805557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45949.317936805557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45949.317936805557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45949.317936805557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45949.317936805557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45949.317936805557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45949.317936805557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45949.317936805557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45949.317936805557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45949.317936805557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45949.317936805557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45949.317936805557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45949.317936805557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45949.317936805557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45949.317936805557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45949.317936805557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45949.317936805557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45949.317936805557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45949.317936805557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45949.317936805557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45949.317936805557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45949.317936805557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45949.317936805557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45949.317936805557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45949.317936805557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45949.317936805557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45949.317936805557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45949.317936805557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45949.317936805557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45949.317936805557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45949.317936805557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45949.317936805557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45949.317936805557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45949.317936805557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45949.317936805557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45949.317936805557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45949.317936805557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45949.317936805557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45949.317936805557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45949.317936805557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45949.317936805557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45949.317936805557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45949.317936805557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45949.317936805557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45949.317936805557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45949.317936805557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45949.317936805557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45949.317936805557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45949.317936805557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45949.317936805557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45949.317936805557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45949.317936805557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45949.317936805557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45949.317936805557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45949.317936805557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45949.317936805557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45949.317936805557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45949.317936805557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45949.317936805557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45949.317936805557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45949.317936805557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45949.317936805557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45949.317936805557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45949.317936805557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45949.317936805557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45949.317936805557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45949.317936805557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45949.317936805557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45949.317936805557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45949.317936805557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45949.317936805557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45949.317936805557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45949.317936805557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45949.317936805557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45949.317936805557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45949.317936805557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45949.317936805557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45949.317936805557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45949.317936805557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45949.317936805557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45949.317936805557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45949.317936805557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45949.317936805557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45949.317936805557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45949.317936805557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45949.317936805557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45949.317936805557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45949.317936805557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45949.317936805557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45949.317936805557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45949.317936805557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45949.317936805557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45949.317936805557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45949.317936805557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45949.317936805557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45949.317936805557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45949.317936805557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45949.317936805557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45949.317936805557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45949.317936805557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45949.317936805557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45949.317936805557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45949.317936805557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45949.317936805557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45949.317936805557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45949.317936805557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45949.317936805557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45949.317936805557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45949.317936805557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45949.317936805557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45949.317936805557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45949.317936805557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45949.317936805557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45949.317936805557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45949.317936805557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45949.317936805557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45949.317936805557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45949.317936805557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45949.317936805557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45949.317936805557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45949.317936805557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45949.317936805557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45949.317936805557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45949.317936805557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45949.317936805557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45949.317936805557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45949.317936805557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45949.317936805557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45949.317936805557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45949.317936805557</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45949.317936805557</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45949.317936805557</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45949.317936805557</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45949.317936805557</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45949.317936805557</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45949.317936805557</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45949.317936805557</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45949.317936805557</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45949.317936805557</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45949.317936805557</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45949.317936805557</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45949.317936805557</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45949.317936805557</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45949.317936805557</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45949.317936805557</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45949.317936805557</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45949.317936805557</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9" sqref="D9"/>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39063</v>
      </c>
      <c r="B2" s="37" t="str">
        <f>IFERROR(VLOOKUP(D2,DB!A:K,11,0),"")</f>
        <v>R5</v>
      </c>
      <c r="C2" s="37">
        <v>3</v>
      </c>
      <c r="D2" s="120" t="s">
        <v>36000</v>
      </c>
      <c r="E2" s="37" t="s">
        <v>38964</v>
      </c>
      <c r="F2" s="38">
        <v>45891.832060185188</v>
      </c>
      <c r="G2" s="151">
        <f ca="1">IFERROR(NOW()-F2,"")</f>
        <v>57.485876620368799</v>
      </c>
      <c r="H2" s="38">
        <v>45891.790393518517</v>
      </c>
      <c r="I2" s="37" t="str">
        <f>IFERROR(VLOOKUP(D2,DB!A:F,6,0),"")</f>
        <v>Generator-SG</v>
      </c>
      <c r="J2" s="37" t="str">
        <f>IFERROR(VLOOKUP(D2,DB!A:G,7,0),"")</f>
        <v>Vandalized</v>
      </c>
      <c r="K2" s="37" t="s">
        <v>39064</v>
      </c>
      <c r="L2" s="37" t="str">
        <f>IFERROR(VLOOKUP(D2,DB!A:I,9,0),"")</f>
        <v>Latis</v>
      </c>
      <c r="M2" s="119"/>
    </row>
    <row r="3" spans="1:13" ht="30.75">
      <c r="A3" s="37" t="s">
        <v>39065</v>
      </c>
      <c r="B3" s="37" t="str">
        <f>IFERROR(VLOOKUP(D3,DB!A:K,11,0),"")</f>
        <v>R5</v>
      </c>
      <c r="C3" s="37">
        <v>1</v>
      </c>
      <c r="D3" s="37" t="s">
        <v>31295</v>
      </c>
      <c r="E3" s="37" t="s">
        <v>39048</v>
      </c>
      <c r="F3" s="38">
        <v>45926.188877314817</v>
      </c>
      <c r="G3" s="151">
        <f t="shared" ref="G3" ca="1" si="0">IFERROR(NOW()-F3,"")</f>
        <v>23.129059490740474</v>
      </c>
      <c r="H3" s="38">
        <v>45926.158159722225</v>
      </c>
      <c r="I3" s="37" t="str">
        <f>IFERROR(VLOOKUP(D3,DB!A:F,6,0),"")</f>
        <v>SCECO</v>
      </c>
      <c r="J3" s="37" t="str">
        <f>IFERROR(VLOOKUP(D3,DB!A:G,7,0),"")</f>
        <v>Good</v>
      </c>
      <c r="K3" s="37" t="s">
        <v>39066</v>
      </c>
      <c r="L3" s="37" t="str">
        <f>IFERROR(VLOOKUP(D3,DB!A:I,9,0),"")</f>
        <v>Latis</v>
      </c>
      <c r="M3" s="119"/>
    </row>
    <row r="4" spans="1:13" ht="30.75">
      <c r="A4" s="37" t="s">
        <v>39067</v>
      </c>
      <c r="B4" s="37" t="str">
        <f>IFERROR(VLOOKUP(D4,DB!A:K,11,0),"")</f>
        <v>R5</v>
      </c>
      <c r="C4" s="37">
        <v>2</v>
      </c>
      <c r="D4" s="37" t="s">
        <v>31159</v>
      </c>
      <c r="E4" s="37" t="s">
        <v>38964</v>
      </c>
      <c r="F4" s="38">
        <v>45944.771574074075</v>
      </c>
      <c r="G4" s="39">
        <f t="shared" ref="G4" ca="1" si="1">IFERROR(NOW()-F4,"")</f>
        <v>4.5463627314820769</v>
      </c>
      <c r="H4" s="38">
        <v>45944.676192129627</v>
      </c>
      <c r="I4" s="37" t="str">
        <f>IFERROR(VLOOKUP(D4,DB!A:F,6,0),"")</f>
        <v>SCECO</v>
      </c>
      <c r="J4" s="37" t="str">
        <f>IFERROR(VLOOKUP(D4,DB!A:G,7,0),"")</f>
        <v>Dead</v>
      </c>
      <c r="K4" s="37" t="s">
        <v>39068</v>
      </c>
      <c r="L4" s="37" t="str">
        <f>IFERROR(VLOOKUP(D4,DB!A:I,9,0),"")</f>
        <v>Latis</v>
      </c>
    </row>
    <row r="5" spans="1:13" ht="45.75">
      <c r="A5" s="164" t="s">
        <v>39069</v>
      </c>
      <c r="B5" s="164" t="str">
        <f>IFERROR(VLOOKUP(D5,DB!A:K,11,0),"")</f>
        <v>R5</v>
      </c>
      <c r="C5" s="164">
        <v>1</v>
      </c>
      <c r="D5" s="164" t="s">
        <v>34747</v>
      </c>
      <c r="E5" s="164" t="s">
        <v>39048</v>
      </c>
      <c r="F5" s="165">
        <v>45948.661111111112</v>
      </c>
      <c r="G5" s="166">
        <f ca="1">IFERROR(NOW()-F5,"")</f>
        <v>0.65682569444470573</v>
      </c>
      <c r="H5" s="165">
        <v>45948.661111111112</v>
      </c>
      <c r="I5" s="164" t="str">
        <f>IFERROR(VLOOKUP(D5,DB!A:F,6,0),"")</f>
        <v>SCECO</v>
      </c>
      <c r="J5" s="164" t="str">
        <f>IFERROR(VLOOKUP(D5,DB!A:G,7,0),"")</f>
        <v>Dead</v>
      </c>
      <c r="K5" s="164" t="s">
        <v>39070</v>
      </c>
      <c r="L5" s="164" t="str">
        <f>IFERROR(VLOOKUP(D5,DB!A:I,9,0),"")</f>
        <v>Latis</v>
      </c>
    </row>
    <row r="6" spans="1:13" ht="15">
      <c r="A6" s="164"/>
      <c r="B6" s="164" t="str">
        <f>IFERROR(VLOOKUP(D6,DB!A:K,11,0),"")</f>
        <v/>
      </c>
      <c r="C6" s="164"/>
      <c r="D6" s="164"/>
      <c r="E6" s="164"/>
      <c r="F6" s="165"/>
      <c r="G6" s="166">
        <f ca="1">IFERROR(NOW()-F6,"")</f>
        <v>45949.317936805557</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45949.317936805557</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45949.317936805557</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45949.317936805557</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45949.317936805557</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45949.317936805557</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45949.317936805557</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45949.317936805557</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45949.317936805557</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45949.317936805557</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45949.317936805557</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45949.317936805557</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45949.317936805557</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45949.317936805557</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45949.317936805557</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45949.317936805557</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45949.317936805557</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45949.317936805557</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45949.317936805557</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45949.317936805557</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45949.317936805557</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45949.317936805557</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45949.317936805557</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45949.317936805557</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45949.317936805557</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45949.317936805557</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45949.317936805557</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45949.317936805557</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45949.317936805557</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45949.317936805557</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45949.317936805557</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45949.317936805557</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45949.317936805557</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45949.317936805557</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45949.317936805557</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45949.317936805557</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45949.317936805557</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45949.317936805557</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45949.317936805557</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45949.317936805557</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45949.317936805557</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45949.317936805557</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45949.317936805557</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45949.317936805557</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45949.317936805557</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45949.317936805557</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45949.317936805557</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45949.317936805557</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45949.317936805557</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45949.317936805557</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45949.317936805557</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45949.317936805557</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45949.317936805557</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45949.317936805557</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45949.317936805557</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45949.317936805557</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45949.317936805557</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45949.317936805557</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45949.317936805557</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45949.317936805557</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45949.317936805557</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45949.317936805557</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45949.317936805557</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45949.317936805557</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45949.317936805557</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45949.317936805557</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45949.317936805557</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45949.317936805557</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45949.317936805557</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45949.317936805557</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45949.317936805557</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45949.317936805557</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45949.317936805557</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45949.317936805557</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45949.317936805557</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45949.317936805557</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45949.317936805557</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45949.317936805557</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45949.317936805557</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45949.317936805557</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45949.317936805557</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45949.317936805557</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45949.317936805557</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45949.317936805557</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45949.317936805557</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45949.317936805557</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45949.317936805557</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45949.317936805557</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45949.317936805557</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45949.317936805557</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45949.317936805557</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45949.317936805557</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45949.317936805557</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45949.317936805557</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45949.317936805557</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45949.317936805557</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45949.317936805557</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45949.317936805557</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45949.317936805557</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45949.317936805557</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45949.317936805557</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45949.317936805557</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45949.317936805557</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45949.317936805557</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45949.317936805557</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45949.317936805557</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45949.317936805557</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45949.317936805557</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45949.317936805557</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45949.317936805557</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45949.317936805557</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45949.317936805557</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45949.317936805557</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45949.317936805557</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45949.317936805557</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45949.317936805557</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45949.317936805557</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45949.317936805557</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45949.317936805557</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45949.317936805557</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45949.317936805557</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45949.317936805557</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45949.317936805557</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45949.317936805557</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45949.317936805557</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45949.317936805557</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45949.317936805557</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45949.317936805557</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45949.317936805557</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45949.317936805557</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45949.317936805557</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45949.317936805557</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45949.317936805557</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45949.317936805557</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45949.317936805557</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45949.317936805557</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45949.317936805557</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45949.317936805557</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45949.317936805557</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45949.317936805557</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45949.317936805557</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45949.317936805557</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45949.317936805557</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45949.317936805557</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45949.317936805557</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45949.317936805557</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45949.317936805557</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45949.317936805557</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45949.317936805557</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45949.317936805557</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45949.317936805557</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45949.317936805557</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45949.317936805557</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45949.317936805557</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45949.317936805557</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45949.317936805557</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45949.317936805557</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45949.317936805557</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45949.317936805557</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45949.317936805557</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45949.317936805557</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45949.317936805557</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45949.317936805557</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45949.317936805557</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45949.317936805557</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45949.317936805557</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45949.317936805557</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45949.317936805557</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45949.317936805557</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45949.317936805557</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45949.317936805557</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45949.317936805557</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45949.317936805557</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45949.317936805557</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45949.317936805557</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45949.317936805557</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45949.317936805557</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45949.317936805557</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45949.317936805557</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45949.317936805557</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45949.317936805557</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45949.317936805557</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45949.317936805557</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45949.317936805557</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45949.317936805557</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45949.317936805557</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45949.317936805557</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45949.317936805557</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45949.317936805557</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45949.317936805557</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45949.317936805557</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45949.317936805557</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45949.317936805557</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45949.317936805557</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45949.317936805557</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45949.317936805557</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45949.317936805557</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45949.317936805557</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45949.317936805557</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45949.317936805557</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45949.317936805557</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45949.317936805557</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45949.317936805557</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45949.317936805557</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45949.317936805557</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45949.317936805557</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45949.317936805557</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45949.317936805557</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45949.317936805557</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45949.317936805557</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45949.317936805557</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45949.317936805557</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45949.317936805557</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45949.317936805557</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45949.317936805557</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45949.317936805557</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45949.317936805557</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45949.317936805557</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45949.317936805557</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45949.317936805557</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45949.317936805557</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45949.317936805557</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45949.317936805557</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45949.317936805557</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45949.317936805557</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45949.317936805557</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45949.317936805557</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45949.317936805557</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45949.317936805557</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45949.317936805557</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45949.317936805557</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45949.317936805557</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45949.317936805557</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45949.317936805557</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45949.317936805557</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45949.317936805557</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45949.317936805557</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45949.317936805557</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45949.317936805557</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45949.317936805557</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45949.317936805557</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45949.317936805557</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45949.317936805557</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45949.317936805557</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45949.317936805557</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45949.317936805557</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45949.317936805557</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45949.317936805557</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45949.317936805557</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45949.317936805557</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45949.317936805557</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45949.317936805557</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45949.317936805557</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45949.317936805557</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45949.317936805557</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45949.317936805557</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45949.317936805557</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45949.317936805557</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45949.317936805557</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45949.317936805557</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45949.317936805557</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45949.317936805557</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45949.317936805557</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45949.317936805557</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45949.317936805557</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45949.317936805557</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45949.317936805557</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45949.317936805557</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45949.317936805557</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45949.317936805557</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45949.317936805557</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45949.317936805557</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45949.317936805557</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45949.317936805557</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45949.317936805557</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45949.317936805557</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45949.317936805557</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45949.317936805557</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45949.317936805557</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45949.317936805557</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45949.317936805557</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45949.317936805557</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45949.317936805557</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45949.317936805557</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45949.317936805557</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45949.317936805557</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45949.317936805557</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45949.317936805557</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45949.317936805557</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45949.317936805557</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45949.317936805557</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45949.317936805557</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45949.317936805557</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45949.317936805557</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45949.317936805557</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45949.317936805557</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45949.317936805557</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45949.317936805557</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45949.317936805557</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45949.317936805557</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45949.317936805557</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45949.317936805557</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45949.317936805557</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45949.317936805557</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45949.317936805557</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45949.317936805557</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45949.317936805557</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45949.317936805557</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45949.317936805557</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45949.317936805557</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45949.317936805557</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45949.317936805557</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45949.317936805557</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45949.317936805557</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45949.317936805557</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45949.317936805557</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45949.317936805557</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45949.317936805557</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45949.317936805557</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45949.317936805557</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45949.317936805557</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45949.317936805557</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45949.317936805557</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45949.317936805557</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45949.317936805557</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45949.317936805557</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45949.317936805557</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45949.317936805557</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45949.317936805557</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45949.317936805557</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45949.317936805557</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45949.317936805557</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45949.317936805557</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45949.317936805557</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45949.317936805557</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45949.317936805557</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45949.317936805557</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45949.317936805557</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45949.317936805557</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45949.317936805557</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45949.317936805557</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45949.317936805557</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45949.317936805557</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45949.317936805557</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45949.317936805557</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45949.317936805557</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45949.317936805557</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45949.317936805557</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45949.317936805557</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45949.317936805557</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45949.317936805557</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45949.317936805557</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45949.317936805557</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45949.317936805557</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45949.317936805557</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45949.317936805557</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45949.317936805557</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45949.317936805557</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45949.317936805557</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45949.317936805557</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45949.317936805557</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45949.317936805557</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45949.317936805557</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45949.317936805557</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45949.317936805557</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45949.317936805557</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45949.317936805557</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45949.317936805557</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45949.317936805557</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45949.317936805557</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45949.317936805557</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45949.317936805557</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45949.317936805557</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45949.317936805557</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45949.317936805557</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45949.317936805557</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45949.317936805557</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45949.317936805557</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45949.317936805557</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45949.317936805557</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45949.317936805557</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45949.317936805557</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45949.317936805557</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45949.317936805557</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45949.317936805557</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45949.317936805557</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45949.317936805557</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45949.317936805557</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45949.317936805557</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45949.317936805557</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45949.317936805557</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45949.317936805557</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45949.317936805557</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45949.317936805557</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45949.317936805557</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45949.317936805557</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45949.317936805557</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45949.317936805557</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45949.317936805557</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45949.317936805557</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45949.317936805557</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45949.317936805557</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45949.317936805557</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45949.317936805557</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45949.317936805557</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45949.317936805557</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45949.317936805557</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45949.317936805557</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45949.317936805557</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45949.317936805557</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45949.317936805557</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45949.317936805557</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45949.317936805557</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45949.317936805557</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45949.317936805557</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45949.317936805557</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45949.317936805557</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45949.317936805557</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45949.317936805557</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45949.317936805557</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45949.317936805557</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45949.317936805557</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45949.317936805557</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45949.317936805557</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45949.317936805557</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45949.317936805557</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45949.317936805557</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45949.317936805557</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45949.317936805557</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45949.317936805557</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45949.317936805557</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45949.317936805557</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45949.317936805557</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45949.317936805557</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45949.317936805557</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45949.317936805557</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45949.317936805557</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45949.317936805557</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45949.317936805557</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45949.317936805557</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45949.317936805557</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45949.317936805557</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45949.317936805557</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45949.317936805557</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45949.317936805557</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45949.317936805557</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45949.317936805557</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45949.317936805557</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45949.317936805557</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45949.317936805557</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45949.317936805557</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45949.317936805557</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45949.317936805557</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45949.317936805557</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45949.317936805557</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45949.317936805557</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45949.317936805557</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45949.317936805557</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45949.317936805557</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45949.317936805557</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45949.317936805557</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45949.317936805557</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45949.317936805557</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45949.317936805557</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45949.317936805557</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45949.317936805557</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45949.317936805557</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45949.317936805557</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45949.317936805557</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45949.317936805557</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45949.317936805557</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45949.317936805557</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45949.317936805557</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45949.317936805557</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45949.317936805557</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45949.317936805557</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45949.317936805557</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45949.317936805557</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45949.317936805557</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45949.317936805557</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45949.317936805557</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45949.317936805557</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45949.317936805557</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45949.317936805557</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45949.317936805557</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45949.317936805557</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45949.317936805557</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45949.317936805557</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45949.317936805557</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45949.317936805557</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45949.317936805557</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45949.317936805557</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45949.317936805557</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45949.317936805557</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45949.317936805557</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45949.317936805557</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45949.317936805557</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45949.317936805557</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45949.317936805557</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45949.317936805557</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45949.317936805557</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45949.317936805557</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45949.317936805557</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45949.317936805557</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45949.317936805557</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45949.317936805557</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45949.317936805557</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45949.317936805557</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45949.317936805557</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45949.317936805557</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45949.317936805557</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45949.317936805557</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45949.317936805557</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45949.317936805557</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45949.317936805557</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45949.317936805557</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45949.317936805557</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45949.317936805557</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45949.317936805557</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45949.317936805557</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45949.317936805557</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45949.317936805557</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45949.317936805557</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45949.317936805557</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45949.317936805557</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45949.317936805557</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45949.317936805557</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45949.317936805557</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45949.317936805557</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45949.317936805557</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45949.317936805557</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45949.317936805557</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45949.317936805557</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45949.317936805557</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45949.317936805557</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45949.317936805557</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45949.317936805557</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45949.317936805557</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45949.317936805557</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45949.317936805557</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45949.317936805557</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45949.317936805557</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45949.317936805557</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45949.317936805557</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45949.317936805557</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45949.317936805557</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45949.317936805557</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45949.317936805557</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45949.317936805557</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45949.317936805557</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45949.317936805557</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45949.317936805557</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45949.317936805557</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45949.317936805557</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45949.317936805557</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workbookViewId="0">
      <selection activeCell="K5" sqref="K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39071</v>
      </c>
      <c r="B2" s="143" t="s">
        <v>5398</v>
      </c>
      <c r="C2" s="142">
        <v>1</v>
      </c>
      <c r="D2" s="143" t="s">
        <v>34463</v>
      </c>
      <c r="E2" s="142" t="s">
        <v>39072</v>
      </c>
      <c r="F2" s="144">
        <v>45926.772847222222</v>
      </c>
      <c r="G2" s="145">
        <f ca="1">IFERROR(NOW()-F2,"-")</f>
        <v>22.545089583334629</v>
      </c>
      <c r="H2" s="146">
        <v>45927.449074074102</v>
      </c>
      <c r="I2" s="143" t="str">
        <f>IFERROR(VLOOKUP(D2,DB!A:F,6,0),"")</f>
        <v>SCECO</v>
      </c>
      <c r="J2" s="143" t="str">
        <f>IFERROR(VLOOKUP(D2,DB!A:G,7,0),"")</f>
        <v>Weak</v>
      </c>
      <c r="K2" s="142" t="s">
        <v>39073</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39074</v>
      </c>
      <c r="B3" s="143" t="str">
        <f>IFERROR(VLOOKUP(D3,DB!A:K,11,0),"")</f>
        <v>R6</v>
      </c>
      <c r="C3" s="142">
        <v>1</v>
      </c>
      <c r="D3" s="143" t="s">
        <v>34282</v>
      </c>
      <c r="E3" s="142" t="s">
        <v>38964</v>
      </c>
      <c r="F3" s="146">
        <v>45939.529062499998</v>
      </c>
      <c r="G3" s="145">
        <f ca="1">IFERROR(NOW()-F3,"-")</f>
        <v>9.7888743055591476</v>
      </c>
      <c r="H3" s="146">
        <v>45927.987534722219</v>
      </c>
      <c r="I3" s="143" t="str">
        <f>IFERROR(VLOOKUP(D3,DB!A:F,6,0),"")</f>
        <v>SCECO</v>
      </c>
      <c r="J3" s="143" t="str">
        <f>IFERROR(VLOOKUP(D3,DB!A:G,7,0),"")</f>
        <v>Vandalized</v>
      </c>
      <c r="K3" s="142" t="s">
        <v>39075</v>
      </c>
      <c r="L3" s="143" t="str">
        <f>IFERROR(VLOOKUP(D3,DB!A:I,9,0),"")</f>
        <v>Latis</v>
      </c>
    </row>
    <row r="4" spans="1:16383" s="112" customFormat="1" ht="31.5" customHeight="1">
      <c r="A4" s="142" t="s">
        <v>39076</v>
      </c>
      <c r="B4" s="142" t="str">
        <f>IFERROR(VLOOKUP(D4,DB!A:K,11,0),"")</f>
        <v>R6</v>
      </c>
      <c r="C4" s="142">
        <v>1</v>
      </c>
      <c r="D4" s="142" t="s">
        <v>34126</v>
      </c>
      <c r="E4" s="142" t="s">
        <v>38964</v>
      </c>
      <c r="F4" s="146">
        <v>45948.910879629628</v>
      </c>
      <c r="G4" s="145">
        <f ca="1">IFERROR(NOW()-F4,"-")</f>
        <v>0.40705717592936708</v>
      </c>
      <c r="H4" s="146">
        <v>45948.903344907405</v>
      </c>
      <c r="I4" s="142" t="str">
        <f>IFERROR(VLOOKUP(D4,DB!A:F,6,0),"")</f>
        <v>SCECO</v>
      </c>
      <c r="J4" s="142" t="str">
        <f>IFERROR(VLOOKUP(D4,DB!A:G,7,0),"")</f>
        <v>Vandalized</v>
      </c>
      <c r="K4" s="142" t="s">
        <v>39077</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39078</v>
      </c>
      <c r="B5" s="142" t="str">
        <f>IFERROR(VLOOKUP(D5,DB!A:K,11,0),"")</f>
        <v>R6</v>
      </c>
      <c r="C5" s="142">
        <v>1</v>
      </c>
      <c r="D5" s="142" t="s">
        <v>35558</v>
      </c>
      <c r="E5" s="142" t="s">
        <v>39072</v>
      </c>
      <c r="F5" s="146">
        <v>45949.134895833333</v>
      </c>
      <c r="G5" s="145">
        <f ca="1">IFERROR(NOW()-F5,"-")</f>
        <v>0.18304097222426208</v>
      </c>
      <c r="H5" s="146">
        <v>45949.147256944445</v>
      </c>
      <c r="I5" s="142" t="str">
        <f>IFERROR(VLOOKUP(D5,DB!A:F,6,0),"")</f>
        <v>SCECO</v>
      </c>
      <c r="J5" s="142" t="str">
        <f>IFERROR(VLOOKUP(D5,DB!A:G,7,0),"")</f>
        <v>Vandalized</v>
      </c>
      <c r="K5" s="142" t="s">
        <v>39079</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45949.317936805557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45949.317936805557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45949.317936805557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45949.317936805557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45949.317936805557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45949.317936805557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45949.317936805557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45949.317936805557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45949.317936805557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45949.317936805557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45949.317936805557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45949.317936805557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45949.317936805557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45949.317936805557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45949.317936805557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45949.317936805557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45949.317936805557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45949.317936805557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45949.317936805557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45949.317936805557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45949.317936805557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45949.317936805557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45949.317936805557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45949.317936805557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45949.317936805557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45949.317936805557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45949.317936805557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45949.317936805557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45949.317936805557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45949.317936805557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45949.317936805557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45949.317936805557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45949.317936805557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45949.317936805557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45949.317936805557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45949.317936805557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45949.317936805557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45949.317936805557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45949.317936805557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45949.317936805557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45949.317936805557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45949.317936805557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45949.317936805557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45949.317936805557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45949.317936805557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45949.317936805557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45949.317936805557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45949.317936805557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45949.317936805557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45949.317936805557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45949.317936805557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45949.317936805557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45949.317936805557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45949.317936805557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45949.317936805557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45949.317936805557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45949.317936805557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45949.317936805557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45949.317936805557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45949.317936805557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45949.317936805557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45949.317936805557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45949.317936805557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45949.317936805557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45949.317936805557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45949.317936805557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45949.317936805557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45949.317936805557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45949.317936805557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45949.317936805557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45949.317936805557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45949.317936805557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45949.317936805557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45949.317936805557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45949.317936805557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45949.317936805557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45949.317936805557</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6: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2025-10-19T04:38:46Z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