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37" documentId="13_ncr:1_{F6CB121F-512D-4AA6-A0C1-0FB36C537598}" xr6:coauthVersionLast="47" xr6:coauthVersionMax="47" xr10:uidLastSave="{94BCDBA3-37BF-4FDF-867C-7BF23D4CB9E6}"/>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B9" i="6"/>
  <c r="I9" i="6"/>
  <c r="J9" i="6"/>
  <c r="L9" i="6"/>
  <c r="G10" i="6"/>
  <c r="G6" i="6"/>
  <c r="G11" i="6"/>
  <c r="G12" i="6"/>
  <c r="G13" i="6"/>
  <c r="G5" i="6"/>
  <c r="G2" i="6"/>
  <c r="G3" i="6"/>
  <c r="G4"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<sst xmlns="http://schemas.openxmlformats.org/spreadsheetml/2006/main" count="178589" uniqueCount="39079">
  <si>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</si>
  <si>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</si>
  <si>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</si>
  <si>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</si>
  <si>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</si>
  <si>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</si>
  <si>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</si>
  <si>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</si>
  <si>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</si>
  <si>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</si>
  <si>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</si>
  <si>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</si>
  <si>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</si>
  <si>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</si>
  <si>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</si>
  <si>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</si>
  <si>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</si>
  <si>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</si>
  <si>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</si>
  <si>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</si>
  <si>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</si>
  <si>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</si>
  <si>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</si>
  <si>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</si>
  <si>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</si>
  <si>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</si>
  <si>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</si>
  <si>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</si>
  <si>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</si>
  <si>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</si>
  <si>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</si>
  <si>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</si>
  <si>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</si>
  <si>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</si>
  <si>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</si>
  <si>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</si>
  <si>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</si>
  <si>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</si>
  <si>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</si>
  <si>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</si>
  <si>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</si>
  <si>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</si>
  <si>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</si>
  <si>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</si>
  <si>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</si>
  <si>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</si>
  <si>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</si>
  <si>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</si>
  <si>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</si>
  <si>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</si>
  <si>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</si>
  <si>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</si>
  <si>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</si>
  <si>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</si>
  <si>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</si>
  <si>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</si>
  <si>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</si>
  <si>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</si>
  <si>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</si>
  <si>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</si>
  <si>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</si>
  <si>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</si>
  <si>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</si>
  <si>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</si>
  <si>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</si>
  <si>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</si>
  <si>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</si>
  <si>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</si>
  <si>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</si>
  <si>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</si>
  <si>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</si>
  <si>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</si>
  <si>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</si>
  <si>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</si>
  <si>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</si>
  <si>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</si>
  <si>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</si>
  <si>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</si>
  <si>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</si>
  <si>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</si>
  <si>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</si>
  <si>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</si>
  <si>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</si>
  <si>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</si>
  <si>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</si>
  <si>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</si>
  <si>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</si>
  <si>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</si>
  <si>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</si>
  <si>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</si>
  <si>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</si>
  <si>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</si>
  <si>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</si>
  <si>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</si>
  <si>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</si>
  <si>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</si>
  <si>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</si>
  <si>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</si>
  <si>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</si>
  <si>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</si>
  <si>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</si>
  <si>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</si>
  <si>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</si>
  <si>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</si>
  <si>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</si>
  <si>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</si>
  <si>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</si>
  <si>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</si>
  <si>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</si>
  <si>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</si>
  <si>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</si>
  <si>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</si>
  <si>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</si>
  <si>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</si>
  <si>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</si>
  <si>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</si>
  <si>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</si>
  <si>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</si>
  <si>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</si>
  <si>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</si>
  <si>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</si>
  <si>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</si>
  <si>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</si>
  <si>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</si>
  <si>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</si>
  <si>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</si>
  <si>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</si>
  <si>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</si>
  <si>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</si>
  <si>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</si>
  <si>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</si>
  <si>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</si>
  <si>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</si>
  <si>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</si>
  <si>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</si>
  <si>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</si>
  <si>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</si>
  <si>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</si>
  <si>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</si>
  <si>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</si>
  <si>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</si>
  <si>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</si>
  <si>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</si>
  <si>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</si>
  <si>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</si>
  <si>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</si>
  <si>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</si>
  <si>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</si>
  <si>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</si>
  <si>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</si>
  <si>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</si>
  <si>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</si>
  <si>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</si>
  <si>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</si>
  <si>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</si>
  <si>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</si>
  <si>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</si>
  <si>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</si>
  <si>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</si>
  <si>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</si>
  <si>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</si>
  <si>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</si>
  <si>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</si>
  <si>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</si>
  <si>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</si>
  <si>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</si>
  <si>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</si>
  <si>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</si>
  <si>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</si>
  <si>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</si>
  <si>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</si>
  <si>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</si>
  <si>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</si>
  <si>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</si>
  <si>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</si>
  <si>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</si>
  <si>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</si>
  <si>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</si>
  <si>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</si>
  <si>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</si>
  <si>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</si>
  <si>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</si>
  <si>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</si>
  <si>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</si>
  <si>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</si>
  <si>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</si>
  <si>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</si>
  <si>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</si>
  <si>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</si>
  <si>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</si>
  <si>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</si>
  <si>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</si>
  <si>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</si>
  <si>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</si>
  <si>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</si>
  <si>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</si>
  <si>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</si>
  <si>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</si>
  <si>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</si>
  <si>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</si>
  <si>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</si>
  <si>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</si>
  <si>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</si>
  <si>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</si>
  <si>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</si>
  <si>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</si>
  <si>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</si>
  <si>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</si>
  <si>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</si>
  <si>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</si>
  <si>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</si>
  <si>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</si>
  <si>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</si>
  <si>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</si>
  <si>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</si>
  <si>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</si>
  <si>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</si>
  <si>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</si>
  <si>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</si>
  <si>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</si>
  <si>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</si>
  <si>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</si>
  <si>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</si>
  <si>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</si>
  <si>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</si>
  <si>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</si>
  <si>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</si>
  <si>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</si>
  <si>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</si>
  <si>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</si>
  <si>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</si>
  <si>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</si>
  <si>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</si>
  <si>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</si>
  <si>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</si>
  <si>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</si>
  <si>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</si>
  <si>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</si>
  <si>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</si>
  <si>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</si>
  <si>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</si>
  <si>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</si>
  <si>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</si>
  <si>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</si>
  <si>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</si>
  <si>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</si>
  <si>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</si>
  <si>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</si>
  <si>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</si>
  <si>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</si>
  <si>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</si>
  <si>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</si>
  <si>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</si>
  <si>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</si>
  <si>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</si>
  <si>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</si>
  <si>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</si>
  <si>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</si>
  <si>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</si>
  <si>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</si>
  <si>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</si>
  <si>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</si>
  <si>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</si>
  <si>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</si>
  <si>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</si>
  <si>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</si>
  <si>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</si>
  <si>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</si>
  <si>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</si>
  <si>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</si>
  <si>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</si>
  <si>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</si>
  <si>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</si>
  <si>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</si>
  <si>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</si>
  <si>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</si>
  <si>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</si>
  <si>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</si>
  <si>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</si>
  <si>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</si>
  <si>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</si>
  <si>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</si>
  <si>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</si>
  <si>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</si>
  <si>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</si>
  <si>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</si>
  <si>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</si>
  <si>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</si>
  <si>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</si>
  <si>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</si>
  <si>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</si>
  <si>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</si>
  <si>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</si>
  <si>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</si>
  <si>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</si>
  <si>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</si>
  <si>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</si>
  <si>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</si>
  <si>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</si>
  <si>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</si>
  <si>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</si>
  <si>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</si>
  <si>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</si>
  <si>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</si>
  <si>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</si>
  <si>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</si>
  <si>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</si>
  <si>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</si>
  <si>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</si>
  <si>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</si>
  <si>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</si>
  <si>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</si>
  <si>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</si>
  <si>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</si>
  <si>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</si>
  <si>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</si>
  <si>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</si>
  <si>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</si>
  <si>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</si>
  <si>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</si>
  <si>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</si>
  <si>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</si>
  <si>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</si>
  <si>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</si>
  <si>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</si>
  <si>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</si>
  <si>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</si>
  <si>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</si>
  <si>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</si>
  <si>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</si>
  <si>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</si>
  <si>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</si>
  <si>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</si>
  <si>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</si>
  <si>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</si>
  <si>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</si>
  <si>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</si>
  <si>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</si>
  <si>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</si>
  <si>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</si>
  <si>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</si>
  <si>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</si>
  <si>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</si>
  <si>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</si>
  <si>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</si>
  <si>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</si>
  <si>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</si>
  <si>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</si>
  <si>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</si>
  <si>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</si>
  <si>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</si>
  <si>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</si>
  <si>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</si>
  <si>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</si>
  <si>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</si>
  <si>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</si>
  <si>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</si>
  <si>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</si>
  <si>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</si>
  <si>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</si>
  <si>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</si>
  <si>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</si>
  <si>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</si>
  <si>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</si>
  <si>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</si>
  <si>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</si>
  <si>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</si>
  <si>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</si>
  <si>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</si>
  <si>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</si>
  <si>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</si>
  <si>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</si>
  <si>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</si>
  <si>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</si>
  <si>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</si>
  <si>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</si>
  <si>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</si>
  <si>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</si>
  <si>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</si>
  <si>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</si>
  <si>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</si>
  <si>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</si>
  <si>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</si>
  <si>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</si>
  <si>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</si>
  <si>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</si>
  <si>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</si>
  <si>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</si>
  <si>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</si>
  <si>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</si>
  <si>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</si>
  <si>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</si>
  <si>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</si>
  <si>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</si>
  <si>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</si>
  <si>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</si>
  <si>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</si>
  <si>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</si>
  <si>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</si>
  <si>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</si>
  <si>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</si>
  <si>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</si>
  <si>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</si>
  <si>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</si>
  <si>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</si>
  <si>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</si>
  <si>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</si>
  <si>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</si>
  <si>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</si>
  <si>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</si>
  <si>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</si>
  <si>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</si>
  <si>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</si>
  <si>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</si>
  <si>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</si>
  <si>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</si>
  <si>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</si>
  <si>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</si>
  <si>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</si>
  <si>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</si>
  <si>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</si>
  <si>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</si>
  <si>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</si>
  <si>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</si>
  <si>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</si>
  <si>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</si>
  <si>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</si>
  <si>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</si>
  <si>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</si>
  <si>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</si>
  <si>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</si>
  <si>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</si>
  <si>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</si>
  <si>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</si>
  <si>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</si>
  <si>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</si>
  <si>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</si>
  <si>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</si>
  <si>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</si>
  <si>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</si>
  <si>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</si>
  <si>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</si>
  <si>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</si>
  <si>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</si>
  <si>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</si>
  <si>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</si>
  <si>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</si>
  <si>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</si>
  <si>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</si>
  <si>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</si>
  <si>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</si>
  <si>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</si>
  <si>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</si>
  <si>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</si>
  <si>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</si>
  <si>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</si>
  <si>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</si>
  <si>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</si>
  <si>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</si>
  <si>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</si>
  <si>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</si>
  <si>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</si>
  <si>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</si>
  <si>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</si>
  <si>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</si>
  <si>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</si>
  <si>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</si>
  <si>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</si>
  <si>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</si>
  <si>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</si>
  <si>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</si>
  <si>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</si>
  <si>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</si>
  <si>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</si>
  <si>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</si>
  <si>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</si>
  <si>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</si>
  <si>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</si>
  <si>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</si>
  <si>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</si>
  <si>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</si>
  <si>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</si>
  <si>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</si>
  <si>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</si>
  <si>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</si>
  <si>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</si>
  <si>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</si>
  <si>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</si>
  <si>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</si>
  <si>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</si>
  <si>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</si>
  <si>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</si>
  <si>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</si>
  <si>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</si>
  <si>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</si>
  <si>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</si>
  <si>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</si>
  <si>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</si>
  <si>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</si>
  <si>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</si>
  <si>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</si>
  <si>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</si>
  <si>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</si>
  <si>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</si>
  <si>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</si>
  <si>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</si>
  <si>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</si>
  <si>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</si>
  <si>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</si>
  <si>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</si>
  <si>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</si>
  <si>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</si>
  <si>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</si>
  <si>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</si>
  <si>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</si>
  <si>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</si>
  <si>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</si>
  <si>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</si>
  <si>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</si>
  <si>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</si>
  <si>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</si>
  <si>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</si>
  <si>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</si>
  <si>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</si>
  <si>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</si>
  <si>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</si>
  <si>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</si>
  <si>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</si>
  <si>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</si>
  <si>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</si>
  <si>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</si>
  <si>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</si>
  <si>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</si>
  <si>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</si>
  <si>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</si>
  <si>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</si>
  <si>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</si>
  <si>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</si>
  <si>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</si>
  <si>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</si>
  <si>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</si>
  <si>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</si>
  <si>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</si>
  <si>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</si>
  <si>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</si>
  <si>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</si>
  <si>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</si>
  <si>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</si>
  <si>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</si>
  <si>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</si>
  <si>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</si>
  <si>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</si>
  <si>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</si>
  <si>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</si>
  <si>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</si>
  <si>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</si>
  <si>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</si>
  <si>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</si>
  <si>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</si>
  <si>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</si>
  <si>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</si>
  <si>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</si>
  <si>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</si>
  <si>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</si>
  <si>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</si>
  <si>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</si>
  <si>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</si>
  <si>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</si>
  <si>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</si>
  <si>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</si>
  <si>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</si>
  <si>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</si>
  <si>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</si>
  <si>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</si>
  <si>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</si>
  <si>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</si>
  <si>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</si>
  <si>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</si>
  <si>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</si>
  <si>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</si>
  <si>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</si>
  <si>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</si>
  <si>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</si>
  <si>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</si>
  <si>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</si>
  <si>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</si>
  <si>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</si>
  <si>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</si>
  <si>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</si>
  <si>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</si>
  <si>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</si>
  <si>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</si>
  <si>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</si>
  <si>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</si>
  <si>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</si>
  <si>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</si>
  <si>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</si>
  <si>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</si>
  <si>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</si>
  <si>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</si>
  <si>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</si>
  <si>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</si>
  <si>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</si>
  <si>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</si>
  <si>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</si>
  <si>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</si>
  <si>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</si>
  <si>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</si>
  <si>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</si>
  <si>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</si>
  <si>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</si>
  <si>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</si>
  <si>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</si>
  <si>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</si>
  <si>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</si>
  <si>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</si>
  <si>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</si>
  <si>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</si>
  <si>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</si>
  <si>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</si>
  <si>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</si>
  <si>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</si>
  <si>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</si>
  <si>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</si>
  <si>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</si>
  <si>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</si>
  <si>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</si>
  <si>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</si>
  <si>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</si>
  <si>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</si>
  <si>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</si>
  <si>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</si>
  <si>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</si>
  <si>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</si>
  <si>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</si>
  <si>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</si>
  <si>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</si>
  <si>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</si>
  <si>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</si>
  <si>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</si>
  <si>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</si>
  <si>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</si>
  <si>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</si>
  <si>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</si>
  <si>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</si>
  <si>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</si>
  <si>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</si>
  <si>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</si>
  <si>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</si>
  <si>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</si>
  <si>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</si>
  <si>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</si>
  <si>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</si>
  <si>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</si>
  <si>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</si>
  <si>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</si>
  <si>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</si>
  <si>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</si>
  <si>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</si>
  <si>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</si>
  <si>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</si>
  <si>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</si>
  <si>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</si>
  <si>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</si>
  <si>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</si>
  <si>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</si>
  <si>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</si>
  <si>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</si>
  <si>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</si>
  <si>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</si>
  <si>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</si>
  <si>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</si>
  <si>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</si>
  <si>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</si>
  <si>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</si>
  <si>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</si>
  <si>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</si>
  <si>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</si>
  <si>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</si>
  <si>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</si>
  <si>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</si>
  <si>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</si>
  <si>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</si>
  <si>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</si>
  <si>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</si>
  <si>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</si>
  <si>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</si>
  <si>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</si>
  <si>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</si>
  <si>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</si>
  <si>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</si>
  <si>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</si>
  <si>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</si>
  <si>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</si>
  <si>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</si>
  <si>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</si>
  <si>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</si>
  <si>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</si>
  <si>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</si>
  <si>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</si>
  <si>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</si>
  <si>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</si>
  <si>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</si>
  <si>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</si>
  <si>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</si>
  <si>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</si>
  <si>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</si>
  <si>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</si>
  <si>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</si>
  <si>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</si>
  <si>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</si>
  <si>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</si>
  <si>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</si>
  <si>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</si>
  <si>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</si>
  <si>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</si>
  <si>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</si>
  <si>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</si>
  <si>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</si>
  <si>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</si>
  <si>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</si>
  <si>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</si>
  <si>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</si>
  <si>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</si>
  <si>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</si>
  <si>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</si>
  <si>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</si>
  <si>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</si>
  <si>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</si>
  <si>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</si>
  <si>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</si>
  <si>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</si>
  <si>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</si>
  <si>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</si>
  <si>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</si>
  <si>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</si>
  <si>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</si>
  <si>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</si>
  <si>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</si>
  <si>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</si>
  <si>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</si>
  <si>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</si>
  <si>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</si>
  <si>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</si>
  <si>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</si>
  <si>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</si>
  <si>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</si>
  <si>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</si>
  <si>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</si>
  <si>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</si>
  <si>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</si>
  <si>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</si>
  <si>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</si>
  <si>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</si>
  <si>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</si>
  <si>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</si>
  <si>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</si>
  <si>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</si>
  <si>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</si>
  <si>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</si>
  <si>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</si>
  <si>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</si>
  <si>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</si>
  <si>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</si>
  <si>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</si>
  <si>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</si>
  <si>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</si>
  <si>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</si>
  <si>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</si>
  <si>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</si>
  <si>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</si>
  <si>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</si>
  <si>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</si>
  <si>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</si>
  <si>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</si>
  <si>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</si>
  <si>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</si>
  <si>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</si>
  <si>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</si>
  <si>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</si>
  <si>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</si>
  <si>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</si>
  <si>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</si>
  <si>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</si>
  <si>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</si>
  <si>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</si>
  <si>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</si>
  <si>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</si>
  <si>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</si>
  <si>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</si>
  <si>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</si>
  <si>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</si>
  <si>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</si>
  <si>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</si>
  <si>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</si>
  <si>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</si>
  <si>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</si>
  <si>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</si>
  <si>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</si>
  <si>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</si>
  <si>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</si>
  <si>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</si>
  <si>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</si>
  <si>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</si>
  <si>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</si>
  <si>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</si>
  <si>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</si>
  <si>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</si>
  <si>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</si>
  <si>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</si>
  <si>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</si>
  <si>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</si>
  <si>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</si>
  <si>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</si>
  <si>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</si>
  <si>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</si>
  <si>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</si>
  <si>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</si>
  <si>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</si>
  <si>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</si>
  <si>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</si>
  <si>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</si>
  <si>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</si>
  <si>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</si>
  <si>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</si>
  <si>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</si>
  <si>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</si>
  <si>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</si>
  <si>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</si>
  <si>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</si>
  <si>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</si>
  <si>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</si>
  <si>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</si>
  <si>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</si>
  <si>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</si>
  <si>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</si>
  <si>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</si>
  <si>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</si>
  <si>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</si>
  <si>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</si>
  <si>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</si>
  <si>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</si>
  <si>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</si>
  <si>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</si>
  <si>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</si>
  <si>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</si>
  <si>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</si>
  <si>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</si>
  <si>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</si>
  <si>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</si>
  <si>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</si>
  <si>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</si>
  <si>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</si>
  <si>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</si>
  <si>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</si>
  <si>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</si>
  <si>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</si>
  <si>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</si>
  <si>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</si>
  <si>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</si>
  <si>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</si>
  <si>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</si>
  <si>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</si>
  <si>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</si>
  <si>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</si>
  <si>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</si>
  <si>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</si>
  <si>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</si>
  <si>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</si>
  <si>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</si>
  <si>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</si>
  <si>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</si>
  <si>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</si>
  <si>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</si>
  <si>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</si>
  <si>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</si>
  <si>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</si>
  <si>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</si>
  <si>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</si>
  <si>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</si>
  <si>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</si>
  <si>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</si>
  <si>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</si>
  <si>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</si>
  <si>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</si>
  <si>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</si>
  <si>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</si>
  <si>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</si>
  <si>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</si>
  <si>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</si>
  <si>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</si>
  <si>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</si>
  <si>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</si>
  <si>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</si>
  <si>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</si>
  <si>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</si>
  <si>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</si>
  <si>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</si>
  <si>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</si>
  <si>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</si>
  <si>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</si>
  <si>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</si>
  <si>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</si>
  <si>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</si>
  <si>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</si>
  <si>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</si>
  <si>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</si>
  <si>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</si>
  <si>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</si>
  <si>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</si>
  <si>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</si>
  <si>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</si>
  <si>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</si>
  <si>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</si>
  <si>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</si>
  <si>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</si>
  <si>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</si>
  <si>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</si>
  <si>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</si>
  <si>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</si>
  <si>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</si>
  <si>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</si>
  <si>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</si>
  <si>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</si>
  <si>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</si>
  <si>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</si>
  <si>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</si>
  <si>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</si>
  <si>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</si>
  <si>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</si>
  <si>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</si>
  <si>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</si>
  <si>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</si>
  <si>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</si>
  <si>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</si>
  <si>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</si>
  <si>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</si>
  <si>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</si>
  <si>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</si>
  <si>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</si>
  <si>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</si>
  <si>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</si>
  <si>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</si>
  <si>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</si>
  <si>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</si>
  <si>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</si>
  <si>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</si>
  <si>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</si>
  <si>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</si>
  <si>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</si>
  <si>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</si>
  <si>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</si>
  <si>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</si>
  <si>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</si>
  <si>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</si>
  <si>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</si>
  <si>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</si>
  <si>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</si>
  <si>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</si>
  <si>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</si>
  <si>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</si>
  <si>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</si>
  <si>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</si>
  <si>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</si>
  <si>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</si>
  <si>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</si>
  <si>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</si>
  <si>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</si>
  <si>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</si>
  <si>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</si>
  <si>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</si>
  <si>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</si>
  <si>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</si>
  <si>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</si>
  <si>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</si>
  <si>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</si>
  <si>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</si>
  <si>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</si>
  <si>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</si>
  <si>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</si>
  <si>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</si>
  <si>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</si>
  <si>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</si>
  <si>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</si>
  <si>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</si>
  <si>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</si>
  <si>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</si>
  <si>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</si>
  <si>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</si>
  <si>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</si>
  <si>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</si>
  <si>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</si>
  <si>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</si>
  <si>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</si>
  <si>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</si>
  <si>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</si>
  <si>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</si>
  <si>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</si>
  <si>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</si>
  <si>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</si>
  <si>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</si>
  <si>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</si>
  <si>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</si>
  <si>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</si>
  <si>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</si>
  <si>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</si>
  <si>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</si>
  <si>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</si>
  <si>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</si>
  <si>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</si>
  <si>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</si>
  <si>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</si>
  <si>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</si>
  <si>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</si>
  <si>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</si>
  <si>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</si>
  <si>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</si>
  <si>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</si>
  <si>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</si>
  <si>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</si>
  <si>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</si>
  <si>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</si>
  <si>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</si>
  <si>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</si>
  <si>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</si>
  <si>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</si>
  <si>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</si>
  <si>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</si>
  <si>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</si>
  <si>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</si>
  <si>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</si>
  <si>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</si>
  <si>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</si>
  <si>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</si>
  <si>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</si>
  <si>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</si>
  <si>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</si>
  <si>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</si>
  <si>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</si>
  <si>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</si>
  <si>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</si>
  <si>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</si>
  <si>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</si>
  <si>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</si>
  <si>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</si>
  <si>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</si>
  <si>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</si>
  <si>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</si>
  <si>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</si>
  <si>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</si>
  <si>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</si>
  <si>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</si>
  <si>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</si>
  <si>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</si>
  <si>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</si>
  <si>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</si>
  <si>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</si>
  <si>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</si>
  <si>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</si>
  <si>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</si>
  <si>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</si>
  <si>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</si>
  <si>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</si>
  <si>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</si>
  <si>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</si>
  <si>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</si>
  <si>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</si>
  <si>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</si>
  <si>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</si>
  <si>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</si>
  <si>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</si>
  <si>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</si>
  <si>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</si>
  <si>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</si>
  <si>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</si>
  <si>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</si>
  <si>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</si>
  <si>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</si>
  <si>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</si>
  <si>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</si>
  <si>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</si>
  <si>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</si>
  <si>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</si>
  <si>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</si>
  <si>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</si>
  <si>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</si>
  <si>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</si>
  <si>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</si>
  <si>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</si>
  <si>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</si>
  <si>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</si>
  <si>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</si>
  <si>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</si>
  <si>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</si>
  <si>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</si>
  <si>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</si>
  <si>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</si>
  <si>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</si>
  <si>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</si>
  <si>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</si>
  <si>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</si>
  <si>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</si>
  <si>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</si>
  <si>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</si>
  <si>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</si>
  <si>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</si>
  <si>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</si>
  <si>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</si>
  <si>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</si>
  <si>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</si>
  <si>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</si>
  <si>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</si>
  <si>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</si>
  <si>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</si>
  <si>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</si>
  <si>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</si>
  <si>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</si>
  <si>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</si>
  <si>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</si>
  <si>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</si>
  <si>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</si>
  <si>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</si>
  <si>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</si>
  <si>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</si>
  <si>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</si>
  <si>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</si>
  <si>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</si>
  <si>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</si>
  <si>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</si>
  <si>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</si>
  <si>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</si>
  <si>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</si>
  <si>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</si>
  <si>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</si>
  <si>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</si>
  <si>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</si>
  <si>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</si>
  <si>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</si>
  <si>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</si>
  <si>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</si>
  <si>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</si>
  <si>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</si>
  <si>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</si>
  <si>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</si>
  <si>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</si>
  <si>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</si>
  <si>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</si>
  <si>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</si>
  <si>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</si>
  <si>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</si>
  <si>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</si>
  <si>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</si>
  <si>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</si>
  <si>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</si>
  <si>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</si>
  <si>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</si>
  <si>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</si>
  <si>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</si>
  <si>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</si>
  <si>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</si>
  <si>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</si>
  <si>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</si>
  <si>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</si>
  <si>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</si>
  <si>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</si>
  <si>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</si>
  <si>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</si>
  <si>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</si>
  <si>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</si>
  <si>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</si>
  <si>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</si>
  <si>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</si>
  <si>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</si>
  <si>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</si>
  <si>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</si>
  <si>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</si>
  <si>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</si>
  <si>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</si>
  <si>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</si>
  <si>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</si>
  <si>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</si>
  <si>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</si>
  <si>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</si>
  <si>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</si>
  <si>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</si>
  <si>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</si>
  <si>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</si>
  <si>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</si>
  <si>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</si>
  <si>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</si>
  <si>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</si>
  <si>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</si>
  <si>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</si>
  <si>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</si>
  <si>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</si>
  <si>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</si>
  <si>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</si>
  <si>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</si>
  <si>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</si>
  <si>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</si>
  <si>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</si>
  <si>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</si>
  <si>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</si>
  <si>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</si>
  <si>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</si>
  <si>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</si>
  <si>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</si>
  <si>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</si>
  <si>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</si>
  <si>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</si>
  <si>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</si>
  <si>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</si>
  <si>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</si>
  <si>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</si>
  <si>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</si>
  <si>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</si>
  <si>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</si>
  <si>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</si>
  <si>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</si>
  <si>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</si>
  <si>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</si>
  <si>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</si>
  <si>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</si>
  <si>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</si>
  <si>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</si>
  <si>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</si>
  <si>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</si>
  <si>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</si>
  <si>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</si>
  <si>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</si>
  <si>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</si>
  <si>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</si>
  <si>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</si>
  <si>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</si>
  <si>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</si>
  <si>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</si>
  <si>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</si>
  <si>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</si>
  <si>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</si>
  <si>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</si>
  <si>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</si>
  <si>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</si>
  <si>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</si>
  <si>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</si>
  <si>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</si>
  <si>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</si>
  <si>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</si>
  <si>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</si>
  <si>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</si>
  <si>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</si>
  <si>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</si>
  <si>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</si>
  <si>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</si>
  <si>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</si>
  <si>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</si>
  <si>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</si>
  <si>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</si>
  <si>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</si>
  <si>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</si>
  <si>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</si>
  <si>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</si>
  <si>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</si>
  <si>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</si>
  <si>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</si>
  <si>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</si>
  <si>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</si>
  <si>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</si>
  <si>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</si>
  <si>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</si>
  <si>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</si>
  <si>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</si>
  <si>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</si>
  <si>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</si>
  <si>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</si>
  <si>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</si>
  <si>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</si>
  <si>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</si>
  <si>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</si>
  <si>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</si>
  <si>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</si>
  <si>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</si>
  <si>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</si>
  <si>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</si>
  <si>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</si>
  <si>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</si>
  <si>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</si>
  <si>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</si>
  <si>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</si>
  <si>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</si>
  <si>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</si>
  <si>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</si>
  <si>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</si>
  <si>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</si>
  <si>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</si>
  <si>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</si>
  <si>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</si>
  <si>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</si>
  <si>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</si>
  <si>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</si>
  <si>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</si>
  <si>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</si>
  <si>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</si>
  <si>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</si>
  <si>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</si>
  <si>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</si>
  <si>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</si>
  <si>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</si>
  <si>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</si>
  <si>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</si>
  <si>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</si>
  <si>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</si>
  <si>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</si>
  <si>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</si>
  <si>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</si>
  <si>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</si>
  <si>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</si>
  <si>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</si>
  <si>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</si>
  <si>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</si>
  <si>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</si>
  <si>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</si>
  <si>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</si>
  <si>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</si>
  <si>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</si>
  <si>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</si>
  <si>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</si>
  <si>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</si>
  <si>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</si>
  <si>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</si>
  <si>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</si>
  <si>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</si>
  <si>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</si>
  <si>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</si>
  <si>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</si>
  <si>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</si>
  <si>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</si>
  <si>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</si>
  <si>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</si>
  <si>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</si>
  <si>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</si>
  <si>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</si>
  <si>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</si>
  <si>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</si>
  <si>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</si>
  <si>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</si>
  <si>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</si>
  <si>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</si>
  <si>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</si>
  <si>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</si>
  <si>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</si>
  <si>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</si>
  <si>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</si>
  <si>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</si>
  <si>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</si>
  <si>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</si>
  <si>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</si>
  <si>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</si>
  <si>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</si>
  <si>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</si>
  <si>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</si>
  <si>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</si>
  <si>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</si>
  <si>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</si>
  <si>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</si>
  <si>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</si>
  <si>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</si>
  <si>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</si>
  <si>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</si>
  <si>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</si>
  <si>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</si>
  <si>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</si>
  <si>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</si>
  <si>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</si>
  <si>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</si>
  <si>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</si>
  <si>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</si>
  <si>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</si>
  <si>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</si>
  <si>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</si>
  <si>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</si>
  <si>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</si>
  <si>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</si>
  <si>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</si>
  <si>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</si>
  <si>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</si>
  <si>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</si>
  <si>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</si>
  <si>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</si>
  <si>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</si>
  <si>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</si>
  <si>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</si>
  <si>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</si>
  <si>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</si>
  <si>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</si>
  <si>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</si>
  <si>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</si>
  <si>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</si>
  <si>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</si>
  <si>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</si>
  <si>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</si>
  <si>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</si>
  <si>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</si>
  <si>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</si>
  <si>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</si>
  <si>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</si>
  <si>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</si>
  <si>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</si>
  <si>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</si>
  <si>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</si>
  <si>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</si>
  <si>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</si>
  <si>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</si>
  <si>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</si>
  <si>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</si>
  <si>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</si>
  <si>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</si>
  <si>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</si>
  <si>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</si>
  <si>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</si>
  <si>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</si>
  <si>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</si>
  <si>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</si>
  <si>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</si>
  <si>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</si>
  <si>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</si>
  <si>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</si>
  <si>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</si>
  <si>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</si>
  <si>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</si>
  <si>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</si>
  <si>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</si>
  <si>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</si>
  <si>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</si>
  <si>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</si>
  <si>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</si>
  <si>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</si>
  <si>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</si>
  <si>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</si>
  <si>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</si>
  <si>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</si>
  <si>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</si>
  <si>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</si>
  <si>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</si>
  <si>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</si>
  <si>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</si>
  <si>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</si>
  <si>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</si>
  <si>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</si>
  <si>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</si>
  <si>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</si>
  <si>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</si>
  <si>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</si>
  <si>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</si>
  <si>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</si>
  <si>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</si>
  <si>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</si>
  <si>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</si>
  <si>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</si>
  <si>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</si>
  <si>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</si>
  <si>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</si>
  <si>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</si>
  <si>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</si>
  <si>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</si>
  <si>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</si>
  <si>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</si>
  <si>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</si>
  <si>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</si>
  <si>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</si>
  <si>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</si>
  <si>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</si>
  <si>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</si>
  <si>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</si>
  <si>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</si>
  <si>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</si>
  <si>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</si>
  <si>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</si>
  <si>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</si>
  <si>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</si>
  <si>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</si>
  <si>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</si>
  <si>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</si>
  <si>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</si>
  <si>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</si>
  <si>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</si>
  <si>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</si>
  <si>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</si>
  <si>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</si>
  <si>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</si>
  <si>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</si>
  <si>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</si>
  <si>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</si>
  <si>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</si>
  <si>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</si>
  <si>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</si>
  <si>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</si>
  <si>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</si>
  <si>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</si>
  <si>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</si>
  <si>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</si>
  <si>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</si>
  <si>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</si>
  <si>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</si>
  <si>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</si>
  <si>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</si>
  <si>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</si>
  <si>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</si>
  <si>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</si>
  <si>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</si>
  <si>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</si>
  <si>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</si>
  <si>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</si>
  <si>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</si>
  <si>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</si>
  <si>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</si>
  <si>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</si>
  <si>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</si>
  <si>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</si>
  <si>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</si>
  <si>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</si>
  <si>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</si>
  <si>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</si>
  <si>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</si>
  <si>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</si>
  <si>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</si>
  <si>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</si>
  <si>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</si>
  <si>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</si>
  <si>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</si>
  <si>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</si>
  <si>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</si>
  <si>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</si>
  <si>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</si>
  <si>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</si>
  <si>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</si>
  <si>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</si>
  <si>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</si>
  <si>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</si>
  <si>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</si>
  <si>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</si>
  <si>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</si>
  <si>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</si>
  <si>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</si>
  <si>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</si>
  <si>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</si>
  <si>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</si>
  <si>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</si>
  <si>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</si>
  <si>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</si>
  <si>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</si>
  <si>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</si>
  <si>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</si>
  <si>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</si>
  <si>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</si>
  <si>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</si>
  <si>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</si>
  <si>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</si>
  <si>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</si>
  <si>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</si>
  <si>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</si>
  <si>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</si>
  <si>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</si>
  <si>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</si>
  <si>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</si>
  <si>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</si>
  <si>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</si>
  <si>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</si>
  <si>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</si>
  <si>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</si>
  <si>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</si>
  <si>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</si>
  <si>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</si>
  <si>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</si>
  <si>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</si>
  <si>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</si>
  <si>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</si>
  <si>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</si>
  <si>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</si>
  <si>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</si>
  <si>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</si>
  <si>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</si>
  <si>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</si>
  <si>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</si>
  <si>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</si>
  <si>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</si>
  <si>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</si>
  <si>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</si>
  <si>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</si>
  <si>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</si>
  <si>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</si>
  <si>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</si>
  <si>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</si>
  <si>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</si>
  <si>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</si>
  <si>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</si>
  <si>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</si>
  <si>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</si>
  <si>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</si>
  <si>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</si>
  <si>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</si>
  <si>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</si>
  <si>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</si>
  <si>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</si>
  <si>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</si>
  <si>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</si>
  <si>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</si>
  <si>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</si>
  <si>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</si>
  <si>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</si>
  <si>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</si>
  <si>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</si>
  <si>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</si>
  <si>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</si>
  <si>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</si>
  <si>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</si>
  <si>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</si>
  <si>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</si>
  <si>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</si>
  <si>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</si>
  <si>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</si>
  <si>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</si>
  <si>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</si>
  <si>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</si>
  <si>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</si>
  <si>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</si>
  <si>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</si>
  <si>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</si>
  <si>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</si>
  <si>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</si>
  <si>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</si>
  <si>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</si>
  <si>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</si>
  <si>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</si>
  <si>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</si>
  <si>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</si>
  <si>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</si>
  <si>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</si>
  <si>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</si>
  <si>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</si>
  <si>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</si>
  <si>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</si>
  <si>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</si>
  <si>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</si>
  <si>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</si>
  <si>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</si>
  <si>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</si>
  <si>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</si>
  <si>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</si>
  <si>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</si>
  <si>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</si>
  <si>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</si>
  <si>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</si>
  <si>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</si>
  <si>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</si>
  <si>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</si>
  <si>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</si>
  <si>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</si>
  <si>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</si>
  <si>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</si>
  <si>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</si>
  <si>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</si>
  <si>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</si>
  <si>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</si>
  <si>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</si>
  <si>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</si>
  <si>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</si>
  <si>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</si>
  <si>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</si>
  <si>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</si>
  <si>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</si>
  <si>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</si>
  <si>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</si>
  <si>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</si>
  <si>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</si>
  <si>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</si>
  <si>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</si>
  <si>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</si>
  <si>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</si>
  <si>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</si>
  <si>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</si>
  <si>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</si>
  <si>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</si>
  <si>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</si>
  <si>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</si>
  <si>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</si>
  <si>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</si>
  <si>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</si>
  <si>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</si>
  <si>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</si>
  <si>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</si>
  <si>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</si>
  <si>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</si>
  <si>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</si>
  <si>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</si>
  <si>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</si>
  <si>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</si>
  <si>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</si>
  <si>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</si>
  <si>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</si>
  <si>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</si>
  <si>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</si>
  <si>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</si>
  <si>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</si>
  <si>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</si>
  <si>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</si>
  <si>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</si>
  <si>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</si>
  <si>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</si>
  <si>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</si>
  <si>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</si>
  <si>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</si>
  <si>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</si>
  <si>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</si>
  <si>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</si>
  <si>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</si>
  <si>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</si>
  <si>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</si>
  <si>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</si>
  <si>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</si>
  <si>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</si>
  <si>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</si>
  <si>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</si>
  <si>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</si>
  <si>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</si>
  <si>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</si>
  <si>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</si>
  <si>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</si>
  <si>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</si>
  <si>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</si>
  <si>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</si>
  <si>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</si>
  <si>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</si>
  <si>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</si>
  <si>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</si>
  <si>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</si>
  <si>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</si>
  <si>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</si>
  <si>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</si>
  <si>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</si>
  <si>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</si>
  <si>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</si>
  <si>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</si>
  <si>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</si>
  <si>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</si>
  <si>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</si>
  <si>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</si>
  <si>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</si>
  <si>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</si>
  <si>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</si>
  <si>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</si>
  <si>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</si>
  <si>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</si>
  <si>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</si>
  <si>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</si>
  <si>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</si>
  <si>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</si>
  <si>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</si>
  <si>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</si>
  <si>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</si>
  <si>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</si>
  <si>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</si>
  <si>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</si>
  <si>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</si>
  <si>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</si>
  <si>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</si>
  <si>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</si>
  <si>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</si>
  <si>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</si>
  <si>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</si>
  <si>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</si>
  <si>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</si>
  <si>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</si>
  <si>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</si>
  <si>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</si>
  <si>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</si>
  <si>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</si>
  <si>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</si>
  <si>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</si>
  <si>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</si>
  <si>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</si>
  <si>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</si>
  <si>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</si>
  <si>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</si>
  <si>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</si>
  <si>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</si>
  <si>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</si>
  <si>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</si>
  <si>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</si>
  <si>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</si>
  <si>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</si>
  <si>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</si>
  <si>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</si>
  <si>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</si>
  <si>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</si>
  <si>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</si>
  <si>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</si>
  <si>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</si>
  <si>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</si>
  <si>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</si>
  <si>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</si>
  <si>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</si>
  <si>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</si>
  <si>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</si>
  <si>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</si>
  <si>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</si>
  <si>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</si>
  <si>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</si>
  <si>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</si>
  <si>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</si>
  <si>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</si>
  <si>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</si>
  <si>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</si>
  <si>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</si>
  <si>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</si>
  <si>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</si>
  <si>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</si>
  <si>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</si>
  <si>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</si>
  <si>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</si>
  <si>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</si>
  <si>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</si>
  <si>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</si>
  <si>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</si>
  <si>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</si>
  <si>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</si>
  <si>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</si>
  <si>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</si>
  <si>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</si>
  <si>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</si>
  <si>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</si>
  <si>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</si>
  <si>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</si>
  <si>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</si>
  <si>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</si>
  <si>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</si>
  <si>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</si>
  <si>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</si>
  <si>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</si>
  <si>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</si>
  <si>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</si>
  <si>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</si>
  <si>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</si>
  <si>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</si>
  <si>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</si>
  <si>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</si>
  <si>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</si>
  <si>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</si>
  <si>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</si>
  <si>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</si>
  <si>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</si>
  <si>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</si>
  <si>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</si>
  <si>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</si>
  <si>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</si>
  <si>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</si>
  <si>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</si>
  <si>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</si>
  <si>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</si>
  <si>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</si>
  <si>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</si>
  <si>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</si>
  <si>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</si>
  <si>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</si>
  <si>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</si>
  <si>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</si>
  <si>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</si>
  <si>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</si>
  <si>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</si>
  <si>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</si>
  <si>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</si>
  <si>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</si>
  <si>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</si>
  <si>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</si>
  <si>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</si>
  <si>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</si>
  <si>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</si>
  <si>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</si>
  <si>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</si>
  <si>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</si>
  <si>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</si>
  <si>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</si>
  <si>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</si>
  <si>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</si>
  <si>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</si>
  <si>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</si>
  <si>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</si>
  <si>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</si>
  <si>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</si>
  <si>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</si>
  <si>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</si>
  <si>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</si>
  <si>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</si>
  <si>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</si>
  <si>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</si>
  <si>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</si>
  <si>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</si>
  <si>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</si>
  <si>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</si>
  <si>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</si>
  <si>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</si>
  <si>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</si>
  <si>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</si>
  <si>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</si>
  <si>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</si>
  <si>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</si>
  <si>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</si>
  <si>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</si>
  <si>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</si>
  <si>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</si>
  <si>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</si>
  <si>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</si>
  <si>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</si>
  <si>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</si>
  <si>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</si>
  <si>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</si>
  <si>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</si>
  <si>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</si>
  <si>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</si>
  <si>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</si>
  <si>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</si>
  <si>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</si>
  <si>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</si>
  <si>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</si>
  <si>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</si>
  <si>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</si>
  <si>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</si>
  <si>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</si>
  <si>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</si>
  <si>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</si>
  <si>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</si>
  <si>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</si>
  <si>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</si>
  <si>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</si>
  <si>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</si>
  <si>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</si>
  <si>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</si>
  <si>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</si>
  <si>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</si>
  <si>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</si>
  <si>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</si>
  <si>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</si>
  <si>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</si>
  <si>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</si>
  <si>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</si>
  <si>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</si>
  <si>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</si>
  <si>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</si>
  <si>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</si>
  <si>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</si>
  <si>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</si>
  <si>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</si>
  <si>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</si>
  <si>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</si>
  <si>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</si>
  <si>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</si>
  <si>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</si>
  <si>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</si>
  <si>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</si>
  <si>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</si>
  <si>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</si>
  <si>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</si>
  <si>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</si>
  <si>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</si>
  <si>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</si>
  <si>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</si>
  <si>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</si>
  <si>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</si>
  <si>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</si>
  <si>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</si>
  <si>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</si>
  <si>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</si>
  <si>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</si>
  <si>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</si>
  <si>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</si>
  <si>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</si>
  <si>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</si>
  <si>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</si>
  <si>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</si>
  <si>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</si>
  <si>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</si>
  <si>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</si>
  <si>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</si>
  <si>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</si>
  <si>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</si>
  <si>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</si>
  <si>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</si>
  <si>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</si>
  <si>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</si>
  <si>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</si>
  <si>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</si>
  <si>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</si>
  <si>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</si>
  <si>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</si>
  <si>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</si>
  <si>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</si>
  <si>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</si>
  <si>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</si>
  <si>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</si>
  <si>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</si>
  <si>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</si>
  <si>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</si>
  <si>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</si>
  <si>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</si>
  <si>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</si>
  <si>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</si>
  <si>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</si>
  <si>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</si>
  <si>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</si>
  <si>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</si>
  <si>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</si>
  <si>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</si>
  <si>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</si>
  <si>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</si>
  <si>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</si>
  <si>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</si>
  <si>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</si>
  <si>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</si>
  <si>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</si>
  <si>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</si>
  <si>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</si>
  <si>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</si>
  <si>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</si>
  <si>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</si>
  <si>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</si>
  <si>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</si>
  <si>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</si>
  <si>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</si>
  <si>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</si>
  <si>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</si>
  <si>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</si>
  <si>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</si>
  <si>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</si>
  <si>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</si>
  <si>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</si>
  <si>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</si>
  <si>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</si>
  <si>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</si>
  <si>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</si>
  <si>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</si>
  <si>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</si>
  <si>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</si>
  <si>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</si>
  <si>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</si>
  <si>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</si>
  <si>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</si>
  <si>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</si>
  <si>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</si>
  <si>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</si>
  <si>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</si>
  <si>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</si>
  <si>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</si>
  <si>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</si>
  <si>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</si>
  <si>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</si>
  <si>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</si>
  <si>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</si>
  <si>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</si>
  <si>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</si>
  <si>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</si>
  <si>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</si>
  <si>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</si>
  <si>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</si>
  <si>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</si>
  <si>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</si>
  <si>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</si>
  <si>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</si>
  <si>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</si>
  <si>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</si>
  <si>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</si>
  <si>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</si>
  <si>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</si>
  <si>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</si>
  <si>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</si>
  <si>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</si>
  <si>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</si>
  <si>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</si>
  <si>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</si>
  <si>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</si>
  <si>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</si>
  <si>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</si>
  <si>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</si>
  <si>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</si>
  <si>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</si>
  <si>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</si>
  <si>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</si>
  <si>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</si>
  <si>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</si>
  <si>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</si>
  <si>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</si>
  <si>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</si>
  <si>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</si>
  <si>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</si>
  <si>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</si>
  <si>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</si>
  <si>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</si>
  <si>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</si>
  <si>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</si>
  <si>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</si>
  <si>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</si>
  <si>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</si>
  <si>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</si>
  <si>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</si>
  <si>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</si>
  <si>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</si>
  <si>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</si>
  <si>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</si>
  <si>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</si>
  <si>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</si>
  <si>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</si>
  <si>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</si>
  <si>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</si>
  <si>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</si>
  <si>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</si>
  <si>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</si>
  <si>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</si>
  <si>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</si>
  <si>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</si>
  <si>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</si>
  <si>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</si>
  <si>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</si>
  <si>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</si>
  <si>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</si>
  <si>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</si>
  <si>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</si>
  <si>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</si>
  <si>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</si>
  <si>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</si>
  <si>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</si>
  <si>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</si>
  <si>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</si>
  <si>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</si>
  <si>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</si>
  <si>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</si>
  <si>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</si>
  <si>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</si>
  <si>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</si>
  <si>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</si>
  <si>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</si>
  <si>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</si>
  <si>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</si>
  <si>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</si>
  <si>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</si>
  <si>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</si>
  <si>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</si>
  <si>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</si>
  <si>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</si>
  <si>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</si>
  <si>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</si>
  <si>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</si>
  <si>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</si>
  <si>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</si>
  <si>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</si>
  <si>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</si>
  <si>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</si>
  <si>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</si>
  <si>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</si>
  <si>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</si>
  <si>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</si>
  <si>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</si>
  <si>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</si>
  <si>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</si>
  <si>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</si>
  <si>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</si>
  <si>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</si>
  <si>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</si>
  <si>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</si>
  <si>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</si>
  <si>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</si>
  <si>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</si>
  <si>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</si>
  <si>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</si>
  <si>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</si>
  <si>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</si>
  <si>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</si>
  <si>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</si>
  <si>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</si>
  <si>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</si>
  <si>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</si>
  <si>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</si>
  <si>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</si>
  <si>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</si>
  <si>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</si>
  <si>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</si>
  <si>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</si>
  <si>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</si>
  <si>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</si>
  <si>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</si>
  <si>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</si>
  <si>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</si>
  <si>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</si>
  <si>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</si>
  <si>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</si>
  <si>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</si>
  <si>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</si>
  <si>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</si>
  <si>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</si>
  <si>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</si>
  <si>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</si>
  <si>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</si>
  <si>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</si>
  <si>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</si>
  <si>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</si>
  <si>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</si>
  <si>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</si>
  <si>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</si>
  <si>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</si>
  <si>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</si>
  <si>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</si>
  <si>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</si>
  <si>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</si>
  <si>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</si>
  <si>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</si>
  <si>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</si>
  <si>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</si>
  <si>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</si>
  <si>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</si>
  <si>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</si>
  <si>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</si>
  <si>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</si>
  <si>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</si>
  <si>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</si>
  <si>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</si>
  <si>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</si>
  <si>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</si>
  <si>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</si>
  <si>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</si>
  <si>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</si>
  <si>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</si>
  <si>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</si>
  <si>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</si>
  <si>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</si>
  <si>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</si>
  <si>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</si>
  <si>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</si>
  <si>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</si>
  <si>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</si>
  <si>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</si>
  <si>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</si>
  <si>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</si>
  <si>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</si>
  <si>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</si>
  <si>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</si>
  <si>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</si>
  <si>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</si>
  <si>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</si>
  <si>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</si>
  <si>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</si>
  <si>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</si>
  <si>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</si>
  <si>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</si>
  <si>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</si>
  <si>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</si>
  <si>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</si>
  <si>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</si>
  <si>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</si>
  <si>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</si>
  <si>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</si>
  <si>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</si>
  <si>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</si>
  <si>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</si>
  <si>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</si>
  <si>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</si>
  <si>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</si>
  <si>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</si>
  <si>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</si>
  <si>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</si>
  <si>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</si>
  <si>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</si>
  <si>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</si>
  <si>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</si>
  <si>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</si>
  <si>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</si>
  <si>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</si>
  <si>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</si>
  <si>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</si>
  <si>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</si>
  <si>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</si>
  <si>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</si>
  <si>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</si>
  <si>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</si>
  <si>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</si>
  <si>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</si>
  <si>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</si>
  <si>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</si>
  <si>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</si>
  <si>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</si>
  <si>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</si>
  <si>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</si>
  <si>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</si>
  <si>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</si>
  <si>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</si>
  <si>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</si>
  <si>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</si>
  <si>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</si>
  <si>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</si>
  <si>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</si>
  <si>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</si>
  <si>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</si>
  <si>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</si>
  <si>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</si>
  <si>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</si>
  <si>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</si>
  <si>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</si>
  <si>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</si>
  <si>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</si>
  <si>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</si>
  <si>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</si>
  <si>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</si>
  <si>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</si>
  <si>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</si>
  <si>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</si>
  <si>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</si>
  <si>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</si>
  <si>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</si>
  <si>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</si>
  <si>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</si>
  <si>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</si>
  <si>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</si>
  <si>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</si>
  <si>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</si>
  <si>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</si>
  <si>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</si>
  <si>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</si>
  <si>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</si>
  <si>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</si>
  <si>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</si>
  <si>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</si>
  <si>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</si>
  <si>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</si>
  <si>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</si>
  <si>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</si>
  <si>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</si>
  <si>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</si>
  <si>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</si>
  <si>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</si>
  <si>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</si>
  <si>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</si>
  <si>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</si>
  <si>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</si>
  <si>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</si>
  <si>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</si>
  <si>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</si>
  <si>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</si>
  <si>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</si>
  <si>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</si>
  <si>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</si>
  <si>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</si>
  <si>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</si>
  <si>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</si>
  <si>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</si>
  <si>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</si>
  <si>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</si>
  <si>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</si>
  <si>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</si>
  <si>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</si>
  <si>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</si>
  <si>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</si>
  <si>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</si>
  <si>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</si>
  <si>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</si>
  <si>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</si>
  <si>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</si>
  <si>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</si>
  <si>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</si>
  <si>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</si>
  <si>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</si>
  <si>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</si>
  <si>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</si>
  <si>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</si>
  <si>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</si>
  <si>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</si>
  <si>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</si>
  <si>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</si>
  <si>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</si>
  <si>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</si>
  <si>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</si>
  <si>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</si>
  <si>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</si>
  <si>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</si>
  <si>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</si>
  <si>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</si>
  <si>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</si>
  <si>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</si>
  <si>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</si>
  <si>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</si>
  <si>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</si>
  <si>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</si>
  <si>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</si>
  <si>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</si>
  <si>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</si>
  <si>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</si>
  <si>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</si>
  <si>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</si>
  <si>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</si>
  <si>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</si>
  <si>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</si>
  <si>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</si>
  <si>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</si>
  <si>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</si>
  <si>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</si>
  <si>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</si>
  <si>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</si>
  <si>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</si>
  <si>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</si>
  <si>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</si>
  <si>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</si>
  <si>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</si>
  <si>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</si>
  <si>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</si>
  <si>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</si>
  <si>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</si>
  <si>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</si>
  <si>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</si>
  <si>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</si>
  <si>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</si>
  <si>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</si>
  <si>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</si>
  <si>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</si>
  <si>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</si>
  <si>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</si>
  <si>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</si>
  <si>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</si>
  <si>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</si>
  <si>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</si>
  <si>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</si>
  <si>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</si>
  <si>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</si>
  <si>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</si>
  <si>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</si>
  <si>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</si>
  <si>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</si>
  <si>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</si>
  <si>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</si>
  <si>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</si>
  <si>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</si>
  <si>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</si>
  <si>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</si>
  <si>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</si>
  <si>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</si>
  <si>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</si>
  <si>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</si>
  <si>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</si>
  <si>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</si>
  <si>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</si>
  <si>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</si>
  <si>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</si>
  <si>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</si>
  <si>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</si>
  <si>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</si>
  <si>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</si>
  <si>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</si>
  <si>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</si>
  <si>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</si>
  <si>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</si>
  <si>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</si>
  <si>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</si>
  <si>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</si>
  <si>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</si>
  <si>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</si>
  <si>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</si>
  <si>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</si>
  <si>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</si>
  <si>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</si>
  <si>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</si>
  <si>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</si>
  <si>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</si>
  <si>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</si>
  <si>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</si>
  <si>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</si>
  <si>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</si>
  <si>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</si>
  <si>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</si>
  <si>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</si>
  <si>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</si>
  <si>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</si>
  <si>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</si>
  <si>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</si>
  <si>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</si>
  <si>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</si>
  <si>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</si>
  <si>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</si>
  <si>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</si>
  <si>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</si>
  <si>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</si>
  <si>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</si>
  <si>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</si>
  <si>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</si>
  <si>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</si>
  <si>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</si>
  <si>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</si>
  <si>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</si>
  <si>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</si>
  <si>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</si>
  <si>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</si>
  <si>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</si>
  <si>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</si>
  <si>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</si>
  <si>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</si>
  <si>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</si>
  <si>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</si>
  <si>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</si>
  <si>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</si>
  <si>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</si>
  <si>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</si>
  <si>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</si>
  <si>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</si>
  <si>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</si>
  <si>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</si>
  <si>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</si>
  <si>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</si>
  <si>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</si>
  <si>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</si>
  <si>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</si>
  <si>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</si>
  <si>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</si>
  <si>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</si>
  <si>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</si>
  <si>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</si>
  <si>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</si>
  <si>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</si>
  <si>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</si>
  <si>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</si>
  <si>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</si>
  <si>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</si>
  <si>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</si>
  <si>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</si>
  <si>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</si>
  <si>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</si>
  <si>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</si>
  <si>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</si>
  <si>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</si>
  <si>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</si>
  <si>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</si>
  <si>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</si>
  <si>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</si>
  <si>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</si>
  <si>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</si>
  <si>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</si>
  <si>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</si>
  <si>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</si>
  <si>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</si>
  <si>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</si>
  <si>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</si>
  <si>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</si>
  <si>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</si>
  <si>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</si>
  <si>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</si>
  <si>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</si>
  <si>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</si>
  <si>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</si>
  <si>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</si>
  <si>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</si>
  <si>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</si>
  <si>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</si>
  <si>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</si>
  <si>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</si>
  <si>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</si>
  <si>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</si>
  <si>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</si>
  <si>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</si>
  <si>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</si>
  <si>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</si>
  <si>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</si>
  <si>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</si>
  <si>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</si>
  <si>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</si>
  <si>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</si>
  <si>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</si>
  <si>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</si>
  <si>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</si>
  <si>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</si>
  <si>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</si>
  <si>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</si>
  <si>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</si>
  <si>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</si>
  <si>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</si>
  <si>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</si>
  <si>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</si>
  <si>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</si>
  <si>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</si>
  <si>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</si>
  <si>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</si>
  <si>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</si>
  <si>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</si>
  <si>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</si>
  <si>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</si>
  <si>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</si>
  <si>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</si>
  <si>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</si>
  <si>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</si>
  <si>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</si>
  <si>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</si>
  <si>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</si>
  <si>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</si>
  <si>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</si>
  <si>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</si>
  <si>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</si>
  <si>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</si>
  <si>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</si>
  <si>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</si>
  <si>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</si>
  <si>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</si>
  <si>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</si>
  <si>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</si>
  <si>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</si>
  <si>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</si>
  <si>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</si>
  <si>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</si>
  <si>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</si>
  <si>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</si>
  <si>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</si>
  <si>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</si>
  <si>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</si>
  <si>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</si>
  <si>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</si>
  <si>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</si>
  <si>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</si>
  <si>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</si>
  <si>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</si>
  <si>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</si>
  <si>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</si>
  <si>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</si>
  <si>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</si>
  <si>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</si>
  <si>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</si>
  <si>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</si>
  <si>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</si>
  <si>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</si>
  <si>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</si>
  <si>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</si>
  <si>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</si>
  <si>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</si>
  <si>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</si>
  <si>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</si>
  <si>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</si>
  <si>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</si>
  <si>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</si>
  <si>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</si>
  <si>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</si>
  <si>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</si>
  <si>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</si>
  <si>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</si>
  <si>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</si>
  <si>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</si>
  <si>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</si>
  <si>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</si>
  <si>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</si>
  <si>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</si>
  <si>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</si>
  <si>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</si>
  <si>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</si>
  <si>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</si>
  <si>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</si>
  <si>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</si>
  <si>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</si>
  <si>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</si>
  <si>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</si>
  <si>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</si>
  <si>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</si>
  <si>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</si>
  <si>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</si>
  <si>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</si>
  <si>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</si>
  <si>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</si>
  <si>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</si>
  <si>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</si>
  <si>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</si>
  <si>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</si>
  <si>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</si>
  <si>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</si>
  <si>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</si>
  <si>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</si>
  <si>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</si>
  <si>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</si>
  <si>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</si>
  <si>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</si>
  <si>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</si>
  <si>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</si>
  <si>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</si>
  <si>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</si>
  <si>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</si>
  <si>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</si>
  <si>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</si>
  <si>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</si>
  <si>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</si>
  <si>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</si>
  <si>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</si>
  <si>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</si>
  <si>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</si>
  <si>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</si>
  <si>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</si>
  <si>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</si>
  <si>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</si>
  <si>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</si>
  <si>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</si>
  <si>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</si>
  <si>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</si>
  <si>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</si>
  <si>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</si>
  <si>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</si>
  <si>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</si>
  <si>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</si>
  <si>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</si>
  <si>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</si>
  <si>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</si>
  <si>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</si>
  <si>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</si>
  <si>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</si>
  <si>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</si>
  <si>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</si>
  <si>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</si>
  <si>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</si>
  <si>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</si>
  <si>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</si>
  <si>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</si>
  <si>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</si>
  <si>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</si>
  <si>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</si>
  <si>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</si>
  <si>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</si>
  <si>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</si>
  <si>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</si>
  <si>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</si>
  <si>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</si>
  <si>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</si>
  <si>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</si>
  <si>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</si>
  <si>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</si>
  <si>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</si>
  <si>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</si>
  <si>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</si>
  <si>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</si>
  <si>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</si>
  <si>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</si>
  <si>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</si>
  <si>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</si>
  <si>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</si>
  <si>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</si>
  <si>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</si>
  <si>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</si>
  <si>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</si>
  <si>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</si>
  <si>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</si>
  <si>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</si>
  <si>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</si>
  <si>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</si>
  <si>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</si>
  <si>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</si>
  <si>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</si>
  <si>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</si>
  <si>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</si>
  <si>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</si>
  <si>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</si>
  <si>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</si>
  <si>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</si>
  <si>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</si>
  <si>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</si>
  <si>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</si>
  <si>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</si>
  <si>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</si>
  <si>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</si>
  <si>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</si>
  <si>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</si>
  <si>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</si>
  <si>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</si>
  <si>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</si>
  <si>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</si>
  <si>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</si>
  <si>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</si>
  <si>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</si>
  <si>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</si>
  <si>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</si>
  <si>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</si>
  <si>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</si>
  <si>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</si>
  <si>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</si>
  <si>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</si>
  <si>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</si>
  <si>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</si>
  <si>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</si>
  <si>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</si>
  <si>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</si>
  <si>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</si>
  <si>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</si>
  <si>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</si>
  <si>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</si>
  <si>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</si>
  <si>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</si>
  <si>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</si>
  <si>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</si>
  <si>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</si>
  <si>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</si>
  <si>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</si>
  <si>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</si>
  <si>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</si>
  <si>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</si>
  <si>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</si>
  <si>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</si>
  <si>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</si>
  <si>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</si>
  <si>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</si>
  <si>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</si>
  <si>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</si>
  <si>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</si>
  <si>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</si>
  <si>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</si>
  <si>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</si>
  <si>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</si>
  <si>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</si>
  <si>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</si>
  <si>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</si>
  <si>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</si>
  <si>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</si>
  <si>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</si>
  <si>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</si>
  <si>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</si>
  <si>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</si>
  <si>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</si>
  <si>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</si>
  <si>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</si>
  <si>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</si>
  <si>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</si>
  <si>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</si>
  <si>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</si>
  <si>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</si>
  <si>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</si>
  <si>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</si>
  <si>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</si>
  <si>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</si>
  <si>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</si>
  <si>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</si>
  <si>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</si>
  <si>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</si>
  <si>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</si>
  <si>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</si>
  <si>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</si>
  <si>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</si>
  <si>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</si>
  <si>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</si>
  <si>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</si>
  <si>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</si>
  <si>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</si>
  <si>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</si>
  <si>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</si>
  <si>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</si>
  <si>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</si>
  <si>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</si>
  <si>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</si>
  <si>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</si>
  <si>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</si>
  <si>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</si>
  <si>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</si>
  <si>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</si>
  <si>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</si>
  <si>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</si>
  <si>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</si>
  <si>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</si>
  <si>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</si>
  <si>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</si>
  <si>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</si>
  <si>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</si>
  <si>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</si>
  <si>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</si>
  <si>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</si>
  <si>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</si>
  <si>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</si>
  <si>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</si>
  <si>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</si>
  <si>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</si>
  <si>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</si>
  <si>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</si>
  <si>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</si>
  <si>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</si>
  <si>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</si>
  <si>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</si>
  <si>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</si>
  <si>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</si>
  <si>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</si>
  <si>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</si>
  <si>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</si>
  <si>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</si>
  <si>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</si>
  <si>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</si>
  <si>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</si>
  <si>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</si>
  <si>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</si>
  <si>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</si>
  <si>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</si>
  <si>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</si>
  <si>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</si>
  <si>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</si>
  <si>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</si>
  <si>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</si>
  <si>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</si>
  <si>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</si>
  <si>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</si>
  <si>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</si>
  <si>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</si>
  <si>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</si>
  <si>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</si>
  <si>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</si>
  <si>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</si>
  <si>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</si>
  <si>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</si>
  <si>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</si>
  <si>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</si>
  <si>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</si>
  <si>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</si>
  <si>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</si>
  <si>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</si>
  <si>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</si>
  <si>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</si>
  <si>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</si>
  <si>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</si>
  <si>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</si>
  <si>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</si>
  <si>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</si>
  <si>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</si>
  <si>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</si>
  <si>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</si>
  <si>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</si>
  <si>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</si>
  <si>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</si>
  <si>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</si>
  <si>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</si>
  <si>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</si>
  <si>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</si>
  <si>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</si>
  <si>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</si>
  <si>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</si>
  <si>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</si>
  <si>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</si>
  <si>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</si>
  <si>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</si>
  <si>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</si>
  <si>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</si>
  <si>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</si>
  <si>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</si>
  <si>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</si>
  <si>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</si>
  <si>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</si>
  <si>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</si>
  <si>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</si>
  <si>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</si>
  <si>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</si>
  <si>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</si>
  <si>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</si>
  <si>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</si>
  <si>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</si>
  <si>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</si>
  <si>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</si>
  <si>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</si>
  <si>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</si>
  <si>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</si>
  <si>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</si>
  <si>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</si>
  <si>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</si>
  <si>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</si>
  <si>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</si>
  <si>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</si>
  <si>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</si>
  <si>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</si>
  <si>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</si>
  <si>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</si>
  <si>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</si>
  <si>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</si>
  <si>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</si>
  <si>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</si>
  <si>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</si>
  <si>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</si>
  <si>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</si>
  <si>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</si>
  <si>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</si>
  <si>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</si>
  <si>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</si>
  <si>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</si>
  <si>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</si>
  <si>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</si>
  <si>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</si>
  <si>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</si>
  <si>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</si>
  <si>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</si>
  <si>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</si>
  <si>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</si>
  <si>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</si>
  <si>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</si>
  <si>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</si>
  <si>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</si>
  <si>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</si>
  <si>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</si>
  <si>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</si>
  <si>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</si>
  <si>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</si>
  <si>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</si>
  <si>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</si>
  <si>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</si>
  <si>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</si>
  <si>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</si>
  <si>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</si>
  <si>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</si>
  <si>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</si>
  <si>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</si>
  <si>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</si>
  <si>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</si>
  <si>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</si>
  <si>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</si>
  <si>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</si>
  <si>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</si>
  <si>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</si>
  <si>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</si>
  <si>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</si>
  <si>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</si>
  <si>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</si>
  <si>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</si>
  <si>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</si>
  <si>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</si>
  <si>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</si>
  <si>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</si>
  <si>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</si>
  <si>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</si>
  <si>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</si>
  <si>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</si>
  <si>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</si>
  <si>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</si>
  <si>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</si>
  <si>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</si>
  <si>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</si>
  <si>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</si>
  <si>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</si>
  <si>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</si>
  <si>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</si>
  <si>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</si>
  <si>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</si>
  <si>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</si>
  <si>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</si>
  <si>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</si>
  <si>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</si>
  <si>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</si>
  <si>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</si>
  <si>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</si>
  <si>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</si>
  <si>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</si>
  <si>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</si>
  <si>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</si>
  <si>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</si>
  <si>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</si>
  <si>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</si>
  <si>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</si>
  <si>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</si>
  <si>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</si>
  <si>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</si>
  <si>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</si>
  <si>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</si>
  <si>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</si>
  <si>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</si>
  <si>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</si>
  <si>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</si>
  <si>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</si>
  <si>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</si>
  <si>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</si>
  <si>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</si>
  <si>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</si>
  <si>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</si>
  <si>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</si>
  <si>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</si>
  <si>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</si>
  <si>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</si>
  <si>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</si>
  <si>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</si>
  <si>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</si>
  <si>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</si>
  <si>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</si>
  <si>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</si>
  <si>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</si>
  <si>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</si>
  <si>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</si>
  <si>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</si>
  <si>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</si>
  <si>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</si>
  <si>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</si>
  <si>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</si>
  <si>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</si>
  <si>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</si>
  <si>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</si>
  <si>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</si>
  <si>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</si>
  <si>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</si>
  <si>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</si>
  <si>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</si>
  <si>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</si>
  <si>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</si>
  <si>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</si>
  <si>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</si>
  <si>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</si>
  <si>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</si>
  <si>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</si>
  <si>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</si>
  <si>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</si>
  <si>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</si>
  <si>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</si>
  <si>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</si>
  <si>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</si>
  <si>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</si>
  <si>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</si>
  <si>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</si>
  <si>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</si>
  <si>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</si>
  <si>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</si>
  <si>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</si>
  <si>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</si>
  <si>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</si>
  <si>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</si>
  <si>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</si>
  <si>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</si>
  <si>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</si>
  <si>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</si>
  <si>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</si>
  <si>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</si>
  <si>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</si>
  <si>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</si>
  <si>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</si>
  <si>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</si>
  <si>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</si>
  <si>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</si>
  <si>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</si>
  <si>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</si>
  <si>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</si>
  <si>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</si>
  <si>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</si>
  <si>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</si>
  <si>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</si>
  <si>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</si>
  <si>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</si>
  <si>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</si>
  <si>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</si>
  <si>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</si>
  <si>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</si>
  <si>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</si>
  <si>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</si>
  <si>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</si>
  <si>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</si>
  <si>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</si>
  <si>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</si>
  <si>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</si>
  <si>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</si>
  <si>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</si>
  <si>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</si>
  <si>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</si>
  <si>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</si>
  <si>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</si>
  <si>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</si>
  <si>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</si>
  <si>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</si>
  <si>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</si>
  <si>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</si>
  <si>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</si>
  <si>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</si>
  <si>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</si>
  <si>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</si>
  <si>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</si>
  <si>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</si>
  <si>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</si>
  <si>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</si>
  <si>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</si>
  <si>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</si>
  <si>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</si>
  <si>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</si>
  <si>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</si>
  <si>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</si>
  <si>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</si>
  <si>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</si>
  <si>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</si>
  <si>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</si>
  <si>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</si>
  <si>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</si>
  <si>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</si>
  <si>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</si>
  <si>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</si>
  <si>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</si>
  <si>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</si>
  <si>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</si>
  <si>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</si>
  <si>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</si>
  <si>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</si>
  <si>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</si>
  <si>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</si>
  <si>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</si>
  <si>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</si>
  <si>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</si>
  <si>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</si>
  <si>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</si>
  <si>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</si>
  <si>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</si>
  <si>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</si>
  <si>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</si>
  <si>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</si>
  <si>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</si>
  <si>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</si>
  <si>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</si>
  <si>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</si>
  <si>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</si>
  <si>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</si>
  <si>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</si>
  <si>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</si>
  <si>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</si>
  <si>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</si>
  <si>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</si>
  <si>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</si>
  <si>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</si>
  <si>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</si>
  <si>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</si>
  <si>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</si>
  <si>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</si>
  <si>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</si>
  <si>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</si>
  <si>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</si>
  <si>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</si>
  <si>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</si>
  <si>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</si>
  <si>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</si>
  <si>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</si>
  <si>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</si>
  <si>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</si>
  <si>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</si>
  <si>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</si>
  <si>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</si>
  <si>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</si>
  <si>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</si>
  <si>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</si>
  <si>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</si>
  <si>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</si>
  <si>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</si>
  <si>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</si>
  <si>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</si>
  <si>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</si>
  <si>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</si>
  <si>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</si>
  <si>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</si>
  <si>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</si>
  <si>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</si>
  <si>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</si>
  <si>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</si>
  <si>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</si>
  <si>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</si>
  <si>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</si>
  <si>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</si>
  <si>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</si>
  <si>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</si>
  <si>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</si>
  <si>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</si>
  <si>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</si>
  <si>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</si>
  <si>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</si>
  <si>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</si>
  <si>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</si>
  <si>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</si>
  <si>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</si>
  <si>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</si>
  <si>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</si>
  <si>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</si>
  <si>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</si>
  <si>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</si>
  <si>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</si>
  <si>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</si>
  <si>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</si>
  <si>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</si>
  <si>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</si>
  <si>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</si>
  <si>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</si>
  <si>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</si>
  <si>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</si>
  <si>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</si>
  <si>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</si>
  <si>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</si>
  <si>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</si>
  <si>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</si>
  <si>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</si>
  <si>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</si>
  <si>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</si>
  <si>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</si>
  <si>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</si>
  <si>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</si>
  <si>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</si>
  <si>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</si>
  <si>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</si>
  <si>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</si>
  <si>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</si>
  <si>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</si>
  <si>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</si>
  <si>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</si>
  <si>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</si>
  <si>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</si>
  <si>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</si>
  <si>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</si>
  <si>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</si>
  <si>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</si>
  <si>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</si>
  <si>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</si>
  <si>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</si>
  <si>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</si>
  <si>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</si>
  <si>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</si>
  <si>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</si>
  <si>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</si>
  <si>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</si>
  <si>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</si>
  <si>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</si>
  <si>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</si>
  <si>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</si>
  <si>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</si>
  <si>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</si>
  <si>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</si>
  <si>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</si>
  <si>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</si>
  <si>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</si>
  <si>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</si>
  <si>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</si>
  <si>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</si>
  <si>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</si>
  <si>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</si>
  <si>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</si>
  <si>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</si>
  <si>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</si>
  <si>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</si>
  <si>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</si>
  <si>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</si>
  <si>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</si>
  <si>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</si>
  <si>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</si>
  <si>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</si>
  <si>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</si>
  <si>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</si>
  <si>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</si>
  <si>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</si>
  <si>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</si>
  <si>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</si>
  <si>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</si>
  <si>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</si>
  <si>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</si>
  <si>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</si>
  <si>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</si>
  <si>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</si>
  <si>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</si>
  <si>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</si>
  <si>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</si>
  <si>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</si>
  <si>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</si>
  <si>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</si>
  <si>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</si>
  <si>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</si>
  <si>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</si>
  <si>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</si>
  <si>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</si>
  <si>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</si>
  <si>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</si>
  <si>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</si>
  <si>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</si>
  <si>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</si>
  <si>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</si>
  <si>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</si>
  <si>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</si>
  <si>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</si>
  <si>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</si>
  <si>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</si>
  <si>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</si>
  <si>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</si>
  <si>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</si>
  <si>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</si>
  <si>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</si>
  <si>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</si>
  <si>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</si>
  <si>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</si>
  <si>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</si>
  <si>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</si>
  <si>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</si>
  <si>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</si>
  <si>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</si>
  <si>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</si>
  <si>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</si>
  <si>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</si>
  <si>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</si>
  <si>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</si>
  <si>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</si>
  <si>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</si>
  <si>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</si>
  <si>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</si>
  <si>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</si>
  <si>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</si>
  <si>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</si>
  <si>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</si>
  <si>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</si>
  <si>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</si>
  <si>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</si>
  <si>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</si>
  <si>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</si>
  <si>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</si>
  <si>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</si>
  <si>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</si>
  <si>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</si>
  <si>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</si>
  <si>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</si>
  <si>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</si>
  <si>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</si>
  <si>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</si>
  <si>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</si>
  <si>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</si>
  <si>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</si>
  <si>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</si>
  <si>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</si>
  <si>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</si>
  <si>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</si>
  <si>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</si>
  <si>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</si>
  <si>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</si>
  <si>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</si>
  <si>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</si>
  <si>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</si>
  <si>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</si>
  <si>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</si>
  <si>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</si>
  <si>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</si>
  <si>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</si>
  <si>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</si>
  <si>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</si>
  <si>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</si>
  <si>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</si>
  <si>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</si>
  <si>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</si>
  <si>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</si>
  <si>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</si>
  <si>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</si>
  <si>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</si>
  <si>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</si>
  <si>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</si>
  <si>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</si>
  <si>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</si>
  <si>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</si>
  <si>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</si>
  <si>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</si>
  <si>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</si>
  <si>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</si>
  <si>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</si>
  <si>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</si>
  <si>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</si>
  <si>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</si>
  <si>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</si>
  <si>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</si>
  <si>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</si>
  <si>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</si>
  <si>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</si>
  <si>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</si>
  <si>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</si>
  <si>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</si>
  <si>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</si>
  <si>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</si>
  <si>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</si>
  <si>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</si>
  <si>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</si>
  <si>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</si>
  <si>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</si>
  <si>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</si>
  <si>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</si>
  <si>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</si>
  <si>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</si>
  <si>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</si>
  <si>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</si>
  <si>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</si>
  <si>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</si>
  <si>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</si>
  <si>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</si>
  <si>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</si>
  <si>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</si>
  <si>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</si>
  <si>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</si>
  <si>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</si>
  <si>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</si>
  <si>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</si>
  <si>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</si>
  <si>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</si>
  <si>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</si>
  <si>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</si>
  <si>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</si>
  <si>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</si>
  <si>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</si>
  <si>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</si>
  <si>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</si>
  <si>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</si>
  <si>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</si>
  <si>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</si>
  <si>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</si>
  <si>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</si>
  <si>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</si>
  <si>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</si>
  <si>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</si>
  <si>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</si>
  <si>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</si>
  <si>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</si>
  <si>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</si>
  <si>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</si>
  <si>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</si>
  <si>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</si>
  <si>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</si>
  <si>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</si>
  <si>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</si>
  <si>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</si>
  <si>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</si>
  <si>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</si>
  <si>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</si>
  <si>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</si>
  <si>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</si>
  <si>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</si>
  <si>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</si>
  <si>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</si>
  <si>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</si>
  <si>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</si>
  <si>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</si>
  <si>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</si>
  <si>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</si>
  <si>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</si>
  <si>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</si>
  <si>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</si>
  <si>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</si>
  <si>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</si>
  <si>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</si>
  <si>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</si>
  <si>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</si>
  <si>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</si>
  <si>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</si>
  <si>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</si>
  <si>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</si>
  <si>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</si>
  <si>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</si>
  <si>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</si>
  <si>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</si>
  <si>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</si>
  <si>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</si>
  <si>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</si>
  <si>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</si>
  <si>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</si>
  <si>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</si>
  <si>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</si>
  <si>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</si>
  <si>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</si>
  <si>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</si>
  <si>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</si>
  <si>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</si>
  <si>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</si>
  <si>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</si>
  <si>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</si>
  <si>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</si>
  <si>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</si>
  <si>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</si>
  <si>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</si>
  <si>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</si>
  <si>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</si>
  <si>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</si>
  <si>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</si>
  <si>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</si>
  <si>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</si>
  <si>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</si>
  <si>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</si>
  <si>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</si>
  <si>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</si>
  <si>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</si>
  <si>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</si>
  <si>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</si>
  <si>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</si>
  <si>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</si>
  <si>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</si>
  <si>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</si>
  <si>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</si>
  <si>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</si>
  <si>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</si>
  <si>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</si>
  <si>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</si>
  <si>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</si>
  <si>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</si>
  <si>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</si>
  <si>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</si>
  <si>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</si>
  <si>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</si>
  <si>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</si>
  <si>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</si>
  <si>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</si>
  <si>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</si>
  <si>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</si>
  <si>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</si>
  <si>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</si>
  <si>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</si>
  <si>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</si>
  <si>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</si>
  <si>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</si>
  <si>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</si>
  <si>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</si>
  <si>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</si>
  <si>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</si>
  <si>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</si>
  <si>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</si>
  <si>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</si>
  <si>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</si>
  <si>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</si>
  <si>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</si>
  <si>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</si>
  <si>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</si>
  <si>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</si>
  <si>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</si>
  <si>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</si>
  <si>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</si>
  <si>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</si>
  <si>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</si>
  <si>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</si>
  <si>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</si>
  <si>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</si>
  <si>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</si>
  <si>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</si>
  <si>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</si>
  <si>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</si>
  <si>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</si>
  <si>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</si>
  <si>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</si>
  <si>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</si>
  <si>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</si>
  <si>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</si>
  <si>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</si>
  <si>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</si>
  <si>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</si>
  <si>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</si>
  <si>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</si>
  <si>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</si>
  <si>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</si>
  <si>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</si>
  <si>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</si>
  <si>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</si>
  <si>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</si>
  <si>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</si>
  <si>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</si>
  <si>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</si>
  <si>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</si>
  <si>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</si>
  <si>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</si>
  <si>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</si>
  <si>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</si>
  <si>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</si>
  <si>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</si>
  <si>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</si>
  <si>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</si>
  <si>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</si>
  <si>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</si>
  <si>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</si>
  <si>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</si>
  <si>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</si>
  <si>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</si>
  <si>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</si>
  <si>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</si>
  <si>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</si>
  <si>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</si>
  <si>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</si>
  <si>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</si>
  <si>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</si>
  <si>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</si>
  <si>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</si>
  <si>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</si>
  <si>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</si>
  <si>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</si>
  <si>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</si>
  <si>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</si>
  <si>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</si>
  <si>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</si>
  <si>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</si>
  <si>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</si>
  <si>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</si>
  <si>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</si>
  <si>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</si>
  <si>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</si>
  <si>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</si>
  <si>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</si>
  <si>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</si>
  <si>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</si>
  <si>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</si>
  <si>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</si>
  <si>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</si>
  <si>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</si>
  <si>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</si>
  <si>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</si>
  <si>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</si>
  <si>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</si>
  <si>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</si>
  <si>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</si>
  <si>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</si>
  <si>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</si>
  <si>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</si>
  <si>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</si>
  <si>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</si>
  <si>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</si>
  <si>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</si>
  <si>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</si>
  <si>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</si>
  <si>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</si>
  <si>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</si>
  <si>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</si>
  <si>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</si>
  <si>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</si>
  <si>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</si>
  <si>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</si>
  <si>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</si>
  <si>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</si>
  <si>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</si>
  <si>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</si>
  <si>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</si>
  <si>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</si>
  <si>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</si>
  <si>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</si>
  <si>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</si>
  <si>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</si>
  <si>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</si>
  <si>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</si>
  <si>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</si>
  <si>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</si>
  <si>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</si>
  <si>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</si>
  <si>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</si>
  <si>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</si>
  <si>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</si>
  <si>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</si>
  <si>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</si>
  <si>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</si>
  <si>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</si>
  <si>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</si>
  <si>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</si>
  <si>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</si>
  <si>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</si>
  <si>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</si>
  <si>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</si>
  <si>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</si>
  <si>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</si>
  <si>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</si>
  <si>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</si>
  <si>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</si>
  <si>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</si>
  <si>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</si>
  <si>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</si>
  <si>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</si>
  <si>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</si>
  <si>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</si>
  <si>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</si>
  <si>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</si>
  <si>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</si>
  <si>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</si>
  <si>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</si>
  <si>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</si>
  <si>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</si>
  <si>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</si>
  <si>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</si>
  <si>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</si>
  <si>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</si>
  <si>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</si>
  <si>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</si>
  <si>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</si>
  <si>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</si>
  <si>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</si>
  <si>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</si>
  <si>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</si>
  <si>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</si>
  <si>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</si>
  <si>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</si>
  <si>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</si>
  <si>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</si>
  <si>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</si>
  <si>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</si>
  <si>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</si>
  <si>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</si>
  <si>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</si>
  <si>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</si>
  <si>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</si>
  <si>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</si>
  <si>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</si>
  <si>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</si>
  <si>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</si>
  <si>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</si>
  <si>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</si>
  <si>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</si>
  <si>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</si>
  <si>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</si>
  <si>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</si>
  <si>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</si>
  <si>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</si>
  <si>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</si>
  <si>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</si>
  <si>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</si>
  <si>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</si>
  <si>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</si>
  <si>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</si>
  <si>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</si>
  <si>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</si>
  <si>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</si>
  <si>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</si>
  <si>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</si>
  <si>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</si>
  <si>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</si>
  <si>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</si>
  <si>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</si>
  <si>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</si>
  <si>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</si>
  <si>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</si>
  <si>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</si>
  <si>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</si>
  <si>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</si>
  <si>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</si>
  <si>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</si>
  <si>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</si>
  <si>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</si>
  <si>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</si>
  <si>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</si>
  <si>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</si>
  <si>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</si>
  <si>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</si>
  <si>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</si>
  <si>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</si>
  <si>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</si>
  <si>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</si>
  <si>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</si>
  <si>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</si>
  <si>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</si>
  <si>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</si>
  <si>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</si>
  <si>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</si>
  <si>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</si>
  <si>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</si>
  <si>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</si>
  <si>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</si>
  <si>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</si>
  <si>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</si>
  <si>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</si>
  <si>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</si>
  <si>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</si>
  <si>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</si>
  <si>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</si>
  <si>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</si>
  <si>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</si>
  <si>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</si>
  <si>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</si>
  <si>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</si>
  <si>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</si>
  <si>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</si>
  <si>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</si>
  <si>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</si>
  <si>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</si>
  <si>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</si>
  <si>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</si>
  <si>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</si>
  <si>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</si>
  <si>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</si>
  <si>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</si>
  <si>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</si>
  <si>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</si>
  <si>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</si>
  <si>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</si>
  <si>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</si>
  <si>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</si>
  <si>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</si>
  <si>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</si>
  <si>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</si>
  <si>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</si>
  <si>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</si>
  <si>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</si>
  <si>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</si>
  <si>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</si>
  <si>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</si>
  <si>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</si>
  <si>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</si>
  <si>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</si>
  <si>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</si>
  <si>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</si>
  <si>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</si>
  <si>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</si>
  <si>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</si>
  <si>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</si>
  <si>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</si>
  <si>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</si>
  <si>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</si>
  <si>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</si>
  <si>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</si>
  <si>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</si>
  <si>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</si>
  <si>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</si>
  <si>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</si>
  <si>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</si>
  <si>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</si>
  <si>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</si>
  <si>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</si>
  <si>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</si>
  <si>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</si>
  <si>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</si>
  <si>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</si>
  <si>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</si>
  <si>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</si>
  <si>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</si>
  <si>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</si>
  <si>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</si>
  <si>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</si>
  <si>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</si>
  <si>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</si>
  <si>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</si>
  <si>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</si>
  <si>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</si>
  <si>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</si>
  <si>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</si>
  <si>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</si>
  <si>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</si>
  <si>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</si>
  <si>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</si>
  <si>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</si>
  <si>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</si>
  <si>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</si>
  <si>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</si>
  <si>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</si>
  <si>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</si>
  <si>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</si>
  <si>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</si>
  <si>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</si>
  <si>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</si>
  <si>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</si>
  <si>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</si>
  <si>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</si>
  <si>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</si>
  <si>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</si>
  <si>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</si>
  <si>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</si>
  <si>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</si>
  <si>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</si>
  <si>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</si>
  <si>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</si>
  <si>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</si>
  <si>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</si>
  <si>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</si>
  <si>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</si>
  <si>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</si>
  <si>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</si>
  <si>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</si>
  <si>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</si>
  <si>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</si>
  <si>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</si>
  <si>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</si>
  <si>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</si>
  <si>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</si>
  <si>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</si>
  <si>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</si>
  <si>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</si>
  <si>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</si>
  <si>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</si>
  <si>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</si>
  <si>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</si>
  <si>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</si>
  <si>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</si>
  <si>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</si>
  <si>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</si>
  <si>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</si>
  <si>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</si>
  <si>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</si>
  <si>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</si>
  <si>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</si>
  <si>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</si>
  <si>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</si>
  <si>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</si>
  <si>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</si>
  <si>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</si>
  <si>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</si>
  <si>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</si>
  <si>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</si>
  <si>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</si>
  <si>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</si>
  <si>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</si>
  <si>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</si>
  <si>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</si>
  <si>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</si>
  <si>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</si>
  <si>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</si>
  <si>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</si>
  <si>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</si>
  <si>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</si>
  <si>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</si>
  <si>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</si>
  <si>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</si>
  <si>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</si>
  <si>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</si>
  <si>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</si>
  <si>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</si>
  <si>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</si>
  <si>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</si>
  <si>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</si>
  <si>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</si>
  <si>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</si>
  <si>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</si>
  <si>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</si>
  <si>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</si>
  <si>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</si>
  <si>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</si>
  <si>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</si>
  <si>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</si>
  <si>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</si>
  <si>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</si>
  <si>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</si>
  <si>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</si>
  <si>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</si>
  <si>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</si>
  <si>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</si>
  <si>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</si>
  <si>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</si>
  <si>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</si>
  <si>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</si>
  <si>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</si>
  <si>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</si>
  <si>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</si>
  <si>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</si>
  <si>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</si>
  <si>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</si>
  <si>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</si>
  <si>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</si>
  <si>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</si>
  <si>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</si>
  <si>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</si>
  <si>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</si>
  <si>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</si>
  <si>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</si>
  <si>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</si>
  <si>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</si>
  <si>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</si>
  <si>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</si>
  <si>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</si>
  <si>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</si>
  <si>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</si>
  <si>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</si>
  <si>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</si>
  <si>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</si>
  <si>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</si>
  <si>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</si>
  <si>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</si>
  <si>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</si>
  <si>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</si>
  <si>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</si>
  <si>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</si>
  <si>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</si>
  <si>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</si>
  <si>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</si>
  <si>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</si>
  <si>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</si>
  <si>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</si>
  <si>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</si>
  <si>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</si>
  <si>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</si>
  <si>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</si>
  <si>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</si>
  <si>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</si>
  <si>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</si>
  <si>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</si>
  <si>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</si>
  <si>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</si>
  <si>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</si>
  <si>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</si>
  <si>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</si>
  <si>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</si>
  <si>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</si>
  <si>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</si>
  <si>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</si>
  <si>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</si>
  <si>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</si>
  <si>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</si>
  <si>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</si>
  <si>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</si>
  <si>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</si>
  <si>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</si>
  <si>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</si>
  <si>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</si>
  <si>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</si>
  <si>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</si>
  <si>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</si>
  <si>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</si>
  <si>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</si>
  <si>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</si>
  <si>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</si>
  <si>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</si>
  <si>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</si>
  <si>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</si>
  <si>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</si>
  <si>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</si>
  <si>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</si>
  <si>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</si>
  <si>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</si>
  <si>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</si>
  <si>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</si>
  <si>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</si>
  <si>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</si>
  <si>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</si>
  <si>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</si>
  <si>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</si>
  <si>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</si>
  <si>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</si>
  <si>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</si>
  <si>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</si>
  <si>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</si>
  <si>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</si>
  <si>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</si>
  <si>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</si>
  <si>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</si>
  <si>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</si>
  <si>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</si>
  <si>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</si>
  <si>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</si>
  <si>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</si>
  <si>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</si>
  <si>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</si>
  <si>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</si>
  <si>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</si>
  <si>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</si>
  <si>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</si>
  <si>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</si>
  <si>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</si>
  <si>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</si>
  <si>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</si>
  <si>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</si>
  <si>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</si>
  <si>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</si>
  <si>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</si>
  <si>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</si>
  <si>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</si>
  <si>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</si>
  <si>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</si>
  <si>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</si>
  <si>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</si>
  <si>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</si>
  <si>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</si>
  <si>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</si>
  <si>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</si>
  <si>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</si>
  <si>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</si>
  <si>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</si>
  <si>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</si>
  <si>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</si>
  <si>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</si>
  <si>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</si>
  <si>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</si>
  <si>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</si>
  <si>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</si>
  <si>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</si>
  <si>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</si>
  <si>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</si>
  <si>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</si>
  <si>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</si>
  <si>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</si>
  <si>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</si>
  <si>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</si>
  <si>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</si>
  <si>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</si>
  <si>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</si>
  <si>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</si>
  <si>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</si>
  <si>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</si>
  <si>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</si>
  <si>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</si>
  <si>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</si>
  <si>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</si>
  <si>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</si>
  <si>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</si>
  <si>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</si>
  <si>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</si>
  <si>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</si>
  <si>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</si>
  <si>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</si>
  <si>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</si>
  <si>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</si>
  <si>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</si>
  <si>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</si>
  <si>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</si>
  <si>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</si>
  <si>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</si>
  <si>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</si>
  <si>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</si>
  <si>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</si>
  <si>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</si>
  <si>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</si>
  <si>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</si>
  <si>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</si>
  <si>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</si>
  <si>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</si>
  <si>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</si>
  <si>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</si>
  <si>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</si>
  <si>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</si>
  <si>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</si>
  <si>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</si>
  <si>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</si>
  <si>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</si>
  <si>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</si>
  <si>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</si>
  <si>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</si>
  <si>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</si>
  <si>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</si>
  <si>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</si>
  <si>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</si>
  <si>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</si>
  <si>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</si>
  <si>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</si>
  <si>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</si>
  <si>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</si>
  <si>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</si>
  <si>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</si>
  <si>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</si>
  <si>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</si>
  <si>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</si>
  <si>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</si>
  <si>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</si>
  <si>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</si>
  <si>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</si>
  <si>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</si>
  <si>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</si>
  <si>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</si>
  <si>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</si>
  <si>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</si>
  <si>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</si>
  <si>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</si>
  <si>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</si>
  <si>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</si>
  <si>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</si>
  <si>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</si>
  <si>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</si>
  <si>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</si>
  <si>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</si>
  <si>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</si>
  <si>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</si>
  <si>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</si>
  <si>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</si>
  <si>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</si>
  <si>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</si>
  <si>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</si>
  <si>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</si>
  <si>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</si>
  <si>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</si>
  <si>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</si>
  <si>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</si>
  <si>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</si>
  <si>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</si>
  <si>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</si>
  <si>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</si>
  <si>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</si>
  <si>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</si>
  <si>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</si>
  <si>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</si>
  <si>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</si>
  <si>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</si>
  <si>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</si>
  <si>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</si>
  <si>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</si>
  <si>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</si>
  <si>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</si>
  <si>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</si>
  <si>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</si>
  <si>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</si>
  <si>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</si>
  <si>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</si>
  <si>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</si>
  <si>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</si>
  <si>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</si>
  <si>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</si>
  <si>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</si>
  <si>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</si>
  <si>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</si>
  <si>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</si>
  <si>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</si>
  <si>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</si>
  <si>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</si>
  <si>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</si>
  <si>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</si>
  <si>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</si>
  <si>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</si>
  <si>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</si>
  <si>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</si>
  <si>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</si>
  <si>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</si>
  <si>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</si>
  <si>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</si>
  <si>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</si>
  <si>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</si>
  <si>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</si>
  <si>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</si>
  <si>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</si>
  <si>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</si>
  <si>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</si>
  <si>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</si>
  <si>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</si>
  <si>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</si>
  <si>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</si>
  <si>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</si>
  <si>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</si>
  <si>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</si>
  <si>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</si>
  <si>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</si>
  <si>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</si>
  <si>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</si>
  <si>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</si>
  <si>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</si>
  <si>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</si>
  <si>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</si>
  <si>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</si>
  <si>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</si>
  <si>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</si>
  <si>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</si>
  <si>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</si>
  <si>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</si>
  <si>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</si>
  <si>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</si>
  <si>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</si>
  <si>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</si>
  <si>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</si>
  <si>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</si>
  <si>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</si>
  <si>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</si>
  <si>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</si>
  <si>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</si>
  <si>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</si>
  <si>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</si>
  <si>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</si>
  <si>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</si>
  <si>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</si>
  <si>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</si>
  <si>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</si>
  <si>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</si>
  <si>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</si>
  <si>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</si>
  <si>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</si>
  <si>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</si>
  <si>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</si>
  <si>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</si>
  <si>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</si>
  <si>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</si>
  <si>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</si>
  <si>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</si>
  <si>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</si>
  <si>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</si>
  <si>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</si>
  <si>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</si>
  <si>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</si>
  <si>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</si>
  <si>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</si>
  <si>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</si>
  <si>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</si>
  <si>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</si>
  <si>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</si>
  <si>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</si>
  <si>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</si>
  <si>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</si>
  <si>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</si>
  <si>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</si>
  <si>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</si>
  <si>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</si>
  <si>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</si>
  <si>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</si>
  <si>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</si>
  <si>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</si>
  <si>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</si>
  <si>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</si>
  <si>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</si>
  <si>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</si>
  <si>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</si>
  <si>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</si>
  <si>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</si>
  <si>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</si>
  <si>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</si>
  <si>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</si>
  <si>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</si>
  <si>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</si>
  <si>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</si>
  <si>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</si>
  <si>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</si>
  <si>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</si>
  <si>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</si>
  <si>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</si>
  <si>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</si>
  <si>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</si>
  <si>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</si>
  <si>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</si>
  <si>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</si>
  <si>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</si>
  <si>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</si>
  <si>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</si>
  <si>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</si>
  <si>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</si>
  <si>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</si>
  <si>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</si>
  <si>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</si>
  <si>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</si>
  <si>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</si>
  <si>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</si>
  <si>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</si>
  <si>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</si>
  <si>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</si>
  <si>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</si>
  <si>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</si>
  <si>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</si>
  <si>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</si>
  <si>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</si>
  <si>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</si>
  <si>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</si>
  <si>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</si>
  <si>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</si>
  <si>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</si>
  <si>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</si>
  <si>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</si>
  <si>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</si>
  <si>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</si>
  <si>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</si>
  <si>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</si>
  <si>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</si>
  <si>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</si>
  <si>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</si>
  <si>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</si>
  <si>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</si>
  <si>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</si>
  <si>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</si>
  <si>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</si>
  <si>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</si>
  <si>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</si>
  <si>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</si>
  <si>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</si>
  <si>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</si>
  <si>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</si>
  <si>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</si>
  <si>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</si>
  <si>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</si>
  <si>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</si>
  <si>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</si>
  <si>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</si>
  <si>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</si>
  <si>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</si>
  <si>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</si>
  <si>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</si>
  <si>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</si>
  <si>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</si>
  <si>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</si>
  <si>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</si>
  <si>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</si>
  <si>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</si>
  <si>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</si>
  <si>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</si>
  <si>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</si>
  <si>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</si>
  <si>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</si>
  <si>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</si>
  <si>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</si>
  <si>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</si>
  <si>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</si>
  <si>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</si>
  <si>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</si>
  <si>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</si>
  <si>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</si>
  <si>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</si>
  <si>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</si>
  <si>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</si>
  <si>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</si>
  <si>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</si>
  <si>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</si>
  <si>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</si>
  <si>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</si>
  <si>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</si>
  <si>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</si>
  <si>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</si>
  <si>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</si>
  <si>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</si>
  <si>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</si>
  <si>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</si>
  <si>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</si>
  <si>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</si>
  <si>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</si>
  <si>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</si>
  <si>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</si>
  <si>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</si>
  <si>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</si>
  <si>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</si>
  <si>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</si>
  <si>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</si>
  <si>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</si>
  <si>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</si>
  <si>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</si>
  <si>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</si>
  <si>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</si>
  <si>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</si>
  <si>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</si>
  <si>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</si>
  <si>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</si>
  <si>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</si>
  <si>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</si>
  <si>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</si>
  <si>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</si>
  <si>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</si>
  <si>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</si>
  <si>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</si>
  <si>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</si>
  <si>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</si>
  <si>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</si>
  <si>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</si>
  <si>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</si>
  <si>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</si>
  <si>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</si>
  <si>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</si>
  <si>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</si>
  <si>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</si>
  <si>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</si>
  <si>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</si>
  <si>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</si>
  <si>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</si>
  <si>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</si>
  <si>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</si>
  <si>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</si>
  <si>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</si>
  <si>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</si>
  <si>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</si>
  <si>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</si>
  <si>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</si>
  <si>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</si>
  <si>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</si>
  <si>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</si>
  <si>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</si>
  <si>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</si>
  <si>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</si>
  <si>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</si>
  <si>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</si>
  <si>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</si>
  <si>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</si>
  <si>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</si>
  <si>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</si>
  <si>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</si>
  <si>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</si>
  <si>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</si>
  <si>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</si>
  <si>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</si>
  <si>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</si>
  <si>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</si>
  <si>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</si>
  <si>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</si>
  <si>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</si>
  <si>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</si>
  <si>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</si>
  <si>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</si>
  <si>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</si>
  <si>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</si>
  <si>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</si>
  <si>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</si>
  <si>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</si>
  <si>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</si>
  <si>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</si>
  <si>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</si>
  <si>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</si>
  <si>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</si>
  <si>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</si>
  <si>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</si>
  <si>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</si>
  <si>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</si>
  <si>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</si>
  <si>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</si>
  <si>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</si>
  <si>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</si>
  <si>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</si>
  <si>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</si>
  <si>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</si>
  <si>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</si>
  <si>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</si>
  <si>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</si>
  <si>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</si>
  <si>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</si>
  <si>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</si>
  <si>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</si>
  <si>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</si>
  <si>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</si>
  <si>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</si>
  <si>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</si>
  <si>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</si>
  <si>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</si>
  <si>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</si>
  <si>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</si>
  <si>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</si>
  <si>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</si>
  <si>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</si>
  <si>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</si>
  <si>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</si>
  <si>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</si>
  <si>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</si>
  <si>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</si>
  <si>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</si>
  <si>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</si>
  <si>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</si>
  <si>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</si>
  <si>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</si>
  <si>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</si>
  <si>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</si>
  <si>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</si>
  <si>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</si>
  <si>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</si>
  <si>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</si>
  <si>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</si>
  <si>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</si>
  <si>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</si>
  <si>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</si>
  <si>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</si>
  <si>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</si>
  <si>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</si>
  <si>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</si>
  <si>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</si>
  <si>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</si>
  <si>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</si>
  <si>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</si>
  <si>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</si>
  <si>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</si>
  <si>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</si>
  <si>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</si>
  <si>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</si>
  <si>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</si>
  <si>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</si>
  <si>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</si>
  <si>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</si>
  <si>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</si>
  <si>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</si>
  <si>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</si>
  <si>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</si>
  <si>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</si>
  <si>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</si>
  <si>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</si>
  <si>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</si>
  <si>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</si>
  <si>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</si>
  <si>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</si>
  <si>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</si>
  <si>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</si>
  <si>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</si>
  <si>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</si>
  <si>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</si>
  <si>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</si>
  <si>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</si>
  <si>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</si>
  <si>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</si>
  <si>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</si>
  <si>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</si>
  <si>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</si>
  <si>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</si>
  <si>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</si>
  <si>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</si>
  <si>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</si>
  <si>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</si>
  <si>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</si>
  <si>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</si>
  <si>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</si>
  <si>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</si>
  <si>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</si>
  <si>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</si>
  <si>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</si>
  <si>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</si>
  <si>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</si>
  <si>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</si>
  <si>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</si>
  <si>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</si>
  <si>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</si>
  <si>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</si>
  <si>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</si>
  <si>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</si>
  <si>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</si>
  <si>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</si>
  <si>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</si>
  <si>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</si>
  <si>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</si>
  <si>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</si>
  <si>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</si>
  <si>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</si>
  <si>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</si>
  <si>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</si>
  <si>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</si>
  <si>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</si>
  <si>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</si>
  <si>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</si>
  <si>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</si>
  <si>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</si>
  <si>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</si>
  <si>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</si>
  <si>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</si>
  <si>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</si>
  <si>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</si>
  <si>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</si>
  <si>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</si>
  <si>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</si>
  <si>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</si>
  <si>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</si>
  <si>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</si>
  <si>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</si>
  <si>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</si>
  <si>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</si>
  <si>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</si>
  <si>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</si>
  <si>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</si>
  <si>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</si>
  <si>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</si>
  <si>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</si>
  <si>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</si>
  <si>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</si>
  <si>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</si>
  <si>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</si>
  <si>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</si>
  <si>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</si>
  <si>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</si>
  <si>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</si>
  <si>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</si>
  <si>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</si>
  <si>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</si>
  <si>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</si>
  <si>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</si>
  <si>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</si>
  <si>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</si>
  <si>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</si>
  <si>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</si>
  <si>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</si>
  <si>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</si>
  <si>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</si>
  <si>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</si>
  <si>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</si>
  <si>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</si>
  <si>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</si>
  <si>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</si>
  <si>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</si>
  <si>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</si>
  <si>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</si>
  <si>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</si>
  <si>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</si>
  <si>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</si>
  <si>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</si>
  <si>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</si>
  <si>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</si>
  <si>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</si>
  <si>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</si>
  <si>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</si>
  <si>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</si>
  <si>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</si>
  <si>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</si>
  <si>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</si>
  <si>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</si>
  <si>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</si>
  <si>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</si>
  <si>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</si>
  <si>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</si>
  <si>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</si>
  <si>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</si>
  <si>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</si>
  <si>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</si>
  <si>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</si>
  <si>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</si>
  <si>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</si>
  <si>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</si>
  <si>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</si>
  <si>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</si>
  <si>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</si>
  <si>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</si>
  <si>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</si>
  <si>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</si>
  <si>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</si>
  <si>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</si>
  <si>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</si>
  <si>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</si>
  <si>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</si>
  <si>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</si>
  <si>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</si>
  <si>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</si>
  <si>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</si>
  <si>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</si>
  <si>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</si>
  <si>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</si>
  <si>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</si>
  <si>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</si>
  <si>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</si>
  <si>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</si>
  <si>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</si>
  <si>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</si>
  <si>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</si>
  <si>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</si>
  <si>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</si>
  <si>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</si>
  <si>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</si>
  <si>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</si>
  <si>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</si>
  <si>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</si>
  <si>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</si>
  <si>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</si>
  <si>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</si>
  <si>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</si>
  <si>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</si>
  <si>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</si>
  <si>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</si>
  <si>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</si>
  <si>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</si>
  <si>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</si>
  <si>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</si>
  <si>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</si>
  <si>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</si>
  <si>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</si>
  <si>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</si>
  <si>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</si>
  <si>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</si>
  <si>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</si>
  <si>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</si>
  <si>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</si>
  <si>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</si>
  <si>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</si>
  <si>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</si>
  <si>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</si>
  <si>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</si>
  <si>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</si>
  <si>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</si>
  <si>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</si>
  <si>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</si>
  <si>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</si>
  <si>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</si>
  <si>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</si>
  <si>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</si>
  <si>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</si>
  <si>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</si>
  <si>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</si>
  <si>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</si>
  <si>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</si>
  <si>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</si>
  <si>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</si>
  <si>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</si>
  <si>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</si>
  <si>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</si>
  <si>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</si>
  <si>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</si>
  <si>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</si>
  <si>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</si>
  <si>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</si>
  <si>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</si>
  <si>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</si>
  <si>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</si>
  <si>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</si>
  <si>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</si>
  <si>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</si>
  <si>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</si>
  <si>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</si>
  <si>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</si>
  <si>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</si>
  <si>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</si>
  <si>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</si>
  <si>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</si>
  <si>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</si>
  <si>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</si>
  <si>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</si>
  <si>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</si>
  <si>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</si>
  <si>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</si>
  <si>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</si>
  <si>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</si>
  <si>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</si>
  <si>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</si>
  <si>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</si>
  <si>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</si>
  <si>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</si>
  <si>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</si>
  <si>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</si>
  <si>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</si>
  <si>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</si>
  <si>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</si>
  <si>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</si>
  <si>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</si>
  <si>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</si>
  <si>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</si>
  <si>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</si>
  <si>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</si>
  <si>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</si>
  <si>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</si>
  <si>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</si>
  <si>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</si>
  <si>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</si>
  <si>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</si>
  <si>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</si>
  <si>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</si>
  <si>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</si>
  <si>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</si>
  <si>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</si>
  <si>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</si>
  <si>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</si>
  <si>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</si>
  <si>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</si>
  <si>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</si>
  <si>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</si>
  <si>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</si>
  <si>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</si>
  <si>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</si>
  <si>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</si>
  <si>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</si>
  <si>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</si>
  <si>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</si>
  <si>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</si>
  <si>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</si>
  <si>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</si>
  <si>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</si>
  <si>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</si>
  <si>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</si>
  <si>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</si>
  <si>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</si>
  <si>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</si>
  <si>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</si>
  <si>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</si>
  <si>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</si>
  <si>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</si>
  <si>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</si>
  <si>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</si>
  <si>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</si>
  <si>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</si>
  <si>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</si>
  <si>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</si>
  <si>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</si>
  <si>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</si>
  <si>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</si>
  <si>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</si>
  <si>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</si>
  <si>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</si>
  <si>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</si>
  <si>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</si>
  <si>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</si>
  <si>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</si>
  <si>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</si>
  <si>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</si>
  <si>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</si>
  <si>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</si>
  <si>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</si>
  <si>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</si>
  <si>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</si>
  <si>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</si>
  <si>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</si>
  <si>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</si>
  <si>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</si>
  <si>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</si>
  <si>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</si>
  <si>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</si>
  <si>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</si>
  <si>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</si>
  <si>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</si>
  <si>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</si>
  <si>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</si>
  <si>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</si>
  <si>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</si>
  <si>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</si>
  <si>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</si>
  <si>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</si>
  <si>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</si>
  <si>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</si>
  <si>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</si>
  <si>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</si>
  <si>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</si>
  <si>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</si>
  <si>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</si>
  <si>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</si>
  <si>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</si>
  <si>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</si>
  <si>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</si>
  <si>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</si>
  <si>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</si>
  <si>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</si>
  <si>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</si>
  <si>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</si>
  <si>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</si>
  <si>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</si>
  <si>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</si>
  <si>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</si>
  <si>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</si>
  <si>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</si>
  <si>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</si>
  <si>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</si>
  <si>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</si>
  <si>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</si>
  <si>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</si>
  <si>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</si>
  <si>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</si>
  <si>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</si>
  <si>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</si>
  <si>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</si>
  <si>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</si>
  <si>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</si>
  <si>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</si>
  <si>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</si>
  <si>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</si>
  <si>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</si>
  <si>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</si>
  <si>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</si>
  <si>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</si>
  <si>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</si>
  <si>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</si>
  <si>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</si>
  <si>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</si>
  <si>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</si>
  <si>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</si>
  <si>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</si>
  <si>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</si>
  <si>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</si>
  <si>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</si>
  <si>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</si>
  <si>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</si>
  <si>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</si>
  <si>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</si>
  <si>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</si>
  <si>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</si>
  <si>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</si>
  <si>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</si>
  <si>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</si>
  <si>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</si>
  <si>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</si>
  <si>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</si>
  <si>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</si>
  <si>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</si>
  <si>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</si>
  <si>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</si>
  <si>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</si>
  <si>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</si>
  <si>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</si>
  <si>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</si>
  <si>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</si>
  <si>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</si>
  <si>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</si>
  <si>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</si>
  <si>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</si>
  <si>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</si>
  <si>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</si>
  <si>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</si>
  <si>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</si>
  <si>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</si>
  <si>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</si>
  <si>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</si>
  <si>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</si>
  <si>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</si>
  <si>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</si>
  <si>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</si>
  <si>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</si>
  <si>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</si>
  <si>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</si>
  <si>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</si>
  <si>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</si>
  <si>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</si>
  <si>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</si>
  <si>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</si>
  <si>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</si>
  <si>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</si>
  <si>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</si>
  <si>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</si>
  <si>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</si>
  <si>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</si>
  <si>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</si>
  <si>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</si>
  <si>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</si>
  <si>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</si>
  <si>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</si>
  <si>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</si>
  <si>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</si>
  <si>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</si>
  <si>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</si>
  <si>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</si>
  <si>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</si>
  <si>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</si>
  <si>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</si>
  <si>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</si>
  <si>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</si>
  <si>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</si>
  <si>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</si>
  <si>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</si>
  <si>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</si>
  <si>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</si>
  <si>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</si>
  <si>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</si>
  <si>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</si>
  <si>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</si>
  <si>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</si>
  <si>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</si>
  <si>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</si>
  <si>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</si>
  <si>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</si>
  <si>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</si>
  <si>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</si>
  <si>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</si>
  <si>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</si>
  <si>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</si>
  <si>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</si>
  <si>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</si>
  <si>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</si>
  <si>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</si>
  <si>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</si>
  <si>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</si>
  <si>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</si>
  <si>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</si>
  <si>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</si>
  <si>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</si>
  <si>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</si>
  <si>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</si>
  <si>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</si>
  <si>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</si>
  <si>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</si>
  <si>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</si>
  <si>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</si>
  <si>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</si>
  <si>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</si>
  <si>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</si>
  <si>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</si>
  <si>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</si>
  <si>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</si>
  <si>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</si>
  <si>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</si>
  <si>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</si>
  <si>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</si>
  <si>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</si>
  <si>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</si>
  <si>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</si>
  <si>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</si>
  <si>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</si>
  <si>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</si>
  <si>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</si>
  <si>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</si>
  <si>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</si>
  <si>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</si>
  <si>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</si>
  <si>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</si>
  <si>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</si>
  <si>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</si>
  <si>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</si>
  <si>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</si>
  <si>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</si>
  <si>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</si>
  <si>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</si>
  <si>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</si>
  <si>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</si>
  <si>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</si>
  <si>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</si>
  <si>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</si>
  <si>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</si>
  <si>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</si>
  <si>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</si>
  <si>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</si>
  <si>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</si>
  <si>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</si>
  <si>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</si>
  <si>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</si>
  <si>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</si>
  <si>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</si>
  <si>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</si>
  <si>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</si>
  <si>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</si>
  <si>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</si>
  <si>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</si>
  <si>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</si>
  <si>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</si>
  <si>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</si>
  <si>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</si>
  <si>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</si>
  <si>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</si>
  <si>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</si>
  <si>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</si>
  <si>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</si>
  <si>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</si>
  <si>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</si>
  <si>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</si>
  <si>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</si>
  <si>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</si>
  <si>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</si>
  <si>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</si>
  <si>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</si>
  <si>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</si>
  <si>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</si>
  <si>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</si>
  <si>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</si>
  <si>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</si>
  <si>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</si>
  <si>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</si>
  <si>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</si>
  <si>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</si>
  <si>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</si>
  <si>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</si>
  <si>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</si>
  <si>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</si>
  <si>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</si>
  <si>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</si>
  <si>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</si>
  <si>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</si>
  <si>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</si>
  <si>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</si>
  <si>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</si>
  <si>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</si>
  <si>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</si>
  <si>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</si>
  <si>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</si>
  <si>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</si>
  <si>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</si>
  <si>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</si>
  <si>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</si>
  <si>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</si>
  <si>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</si>
  <si>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</si>
  <si>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</si>
  <si>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</si>
  <si>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</si>
  <si>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</si>
  <si>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</si>
  <si>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</si>
  <si>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</si>
  <si>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</si>
  <si>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</si>
  <si>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</si>
  <si>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</si>
  <si>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</si>
  <si>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</si>
  <si>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</si>
  <si>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</si>
  <si>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</si>
  <si>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</si>
  <si>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</si>
  <si>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</si>
  <si>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</si>
  <si>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</si>
  <si>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</si>
  <si>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</si>
  <si>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</si>
  <si>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</si>
  <si>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</si>
  <si>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</si>
  <si>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</si>
  <si>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</si>
  <si>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</si>
  <si>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</si>
  <si>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</si>
  <si>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</si>
  <si>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</si>
  <si>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</si>
  <si>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</si>
  <si>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</si>
  <si>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</si>
  <si>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</si>
  <si>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</si>
  <si>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</si>
  <si>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</si>
  <si>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</si>
  <si>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</si>
  <si>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</si>
  <si>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</si>
  <si>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</si>
  <si>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</si>
  <si>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</si>
  <si>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</si>
  <si>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</si>
  <si>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</si>
  <si>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</si>
  <si>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</si>
  <si>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</si>
  <si>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</si>
  <si>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</si>
  <si>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</si>
  <si>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</si>
  <si>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</si>
  <si>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</si>
  <si>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</si>
  <si>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</si>
  <si>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</si>
  <si>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</si>
  <si>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</si>
  <si>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</si>
  <si>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</si>
  <si>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</si>
  <si>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</si>
  <si>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</si>
  <si>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</si>
  <si>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</si>
  <si>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</si>
  <si>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</si>
  <si>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</si>
  <si>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</si>
  <si>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</si>
  <si>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</si>
  <si>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</si>
  <si>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</si>
  <si>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</si>
  <si>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</si>
  <si>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</si>
  <si>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</si>
  <si>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</si>
  <si>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</si>
  <si>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</si>
  <si>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</si>
  <si>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</si>
  <si>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</si>
  <si>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</si>
  <si>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</si>
  <si>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</si>
  <si>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</si>
  <si>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</si>
  <si>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</si>
  <si>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</si>
  <si>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</si>
  <si>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</si>
  <si>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</si>
  <si>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</si>
  <si>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</si>
  <si>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</si>
  <si>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</si>
  <si>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</si>
  <si>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</si>
  <si>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</si>
  <si>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</si>
  <si>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</si>
  <si>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</si>
  <si>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</si>
  <si>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</si>
  <si>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</si>
  <si>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</si>
  <si>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</si>
  <si>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</si>
  <si>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</si>
  <si>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</si>
  <si>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</si>
  <si>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</si>
  <si>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</si>
  <si>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</si>
  <si>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</si>
  <si>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</si>
  <si>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</si>
  <si>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</si>
  <si>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</si>
  <si>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</si>
  <si>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</si>
  <si>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</si>
  <si>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</si>
  <si>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</si>
  <si>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</si>
  <si>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</si>
  <si>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</si>
  <si>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</si>
  <si>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</si>
  <si>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</si>
  <si>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</si>
  <si>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</si>
  <si>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</si>
  <si>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</si>
  <si>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</si>
  <si>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</si>
  <si>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</si>
  <si>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</si>
  <si>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</si>
  <si>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</si>
  <si>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</si>
  <si>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</si>
  <si>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</si>
  <si>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</si>
  <si>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</si>
  <si>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</si>
  <si>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</si>
  <si>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</si>
  <si>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</si>
  <si>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</si>
  <si>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</si>
  <si>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</si>
  <si>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</si>
  <si>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</si>
  <si>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</si>
  <si>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</si>
  <si>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</si>
  <si>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</si>
  <si>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</si>
  <si>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</si>
  <si>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</si>
  <si>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</si>
  <si>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</si>
  <si>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</si>
  <si>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</si>
  <si>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</si>
  <si>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</si>
  <si>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</si>
  <si>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</si>
  <si>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</si>
  <si>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</si>
  <si>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</si>
  <si>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</si>
  <si>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</si>
  <si>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</si>
  <si>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</si>
  <si>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</si>
  <si>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</si>
  <si>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</si>
  <si>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</si>
  <si>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</si>
  <si>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</si>
  <si>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</si>
  <si>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</si>
  <si>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</si>
  <si>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</si>
  <si>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</si>
  <si>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</si>
  <si>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</si>
  <si>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</si>
  <si>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</si>
  <si>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</si>
  <si>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</si>
  <si>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</si>
  <si>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</si>
  <si>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</si>
  <si>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</si>
  <si>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</si>
  <si>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</si>
  <si>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</si>
  <si>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</si>
  <si>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</si>
  <si>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</si>
  <si>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</si>
  <si>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</si>
  <si>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</si>
  <si>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</si>
  <si>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</si>
  <si>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</si>
  <si>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</si>
  <si>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</si>
  <si>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</si>
  <si>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</si>
  <si>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</si>
  <si>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</si>
  <si>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</si>
  <si>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</si>
  <si>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</si>
  <si>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</si>
  <si>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</si>
  <si>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</si>
  <si>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</si>
  <si>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</si>
  <si>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</si>
  <si>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</si>
  <si>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</si>
  <si>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</si>
  <si>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</si>
  <si>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</si>
  <si>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</si>
  <si>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</si>
  <si>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</si>
  <si>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</si>
  <si>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</si>
  <si>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</si>
  <si>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</si>
  <si>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</si>
  <si>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</si>
  <si>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</si>
  <si>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</si>
  <si>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</si>
  <si>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</si>
  <si>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</si>
  <si>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</si>
  <si>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</si>
  <si>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</si>
  <si>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</si>
  <si>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</si>
  <si>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</si>
  <si>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</si>
  <si>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</si>
  <si>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</si>
  <si>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</si>
  <si>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</si>
  <si>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</si>
  <si>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</si>
  <si>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</si>
  <si>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</si>
  <si>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</si>
  <si>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</si>
  <si>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</si>
  <si>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</si>
  <si>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</si>
  <si>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</si>
  <si>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</si>
  <si>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</si>
  <si>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</si>
  <si>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</si>
  <si>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</si>
  <si>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</si>
  <si>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</si>
  <si>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</si>
  <si>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</si>
  <si>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</si>
  <si>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</si>
  <si>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</si>
  <si>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</si>
  <si>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</si>
  <si>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</si>
  <si>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</si>
  <si>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</si>
  <si>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</si>
  <si>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</si>
  <si>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</si>
  <si>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</si>
  <si>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</si>
  <si>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</si>
  <si>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</si>
  <si>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</si>
  <si>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</si>
  <si>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</si>
  <si>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</si>
  <si>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</si>
  <si>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</si>
  <si>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</si>
  <si>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</si>
  <si>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</si>
  <si>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</si>
  <si>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</si>
  <si>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</si>
  <si>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</si>
  <si>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</si>
  <si>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</si>
  <si>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</si>
  <si>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</si>
  <si>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</si>
  <si>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</si>
  <si>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</si>
  <si>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</si>
  <si>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</si>
  <si>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</si>
  <si>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</si>
  <si>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</si>
  <si>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</si>
  <si>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</si>
  <si>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</si>
  <si>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</si>
  <si>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</si>
  <si>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</si>
  <si>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</si>
  <si>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</si>
  <si>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</si>
  <si>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</si>
  <si>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</si>
  <si>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</si>
  <si>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</si>
  <si>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</si>
  <si>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</si>
  <si>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</si>
  <si>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</si>
  <si>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</si>
  <si>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</si>
  <si>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</si>
  <si>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</si>
  <si>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</si>
  <si>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</si>
  <si>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</si>
  <si>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</si>
  <si>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</si>
  <si>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</si>
  <si>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</si>
  <si>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</si>
  <si>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</si>
  <si>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</si>
  <si>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</si>
  <si>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</si>
  <si>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</si>
  <si>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</si>
  <si>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</si>
  <si>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</si>
  <si>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</si>
  <si>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</si>
  <si>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</si>
  <si>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</si>
  <si>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</si>
  <si>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</si>
  <si>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</si>
  <si>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</si>
  <si>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</si>
  <si>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</si>
  <si>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</si>
  <si>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</si>
  <si>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</si>
  <si>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</si>
  <si>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</si>
  <si>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</si>
  <si>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</si>
  <si>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</si>
  <si>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</si>
  <si>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</si>
  <si>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</si>
  <si>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</si>
  <si>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</si>
  <si>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</si>
  <si>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</si>
  <si>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</si>
  <si>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</si>
  <si>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</si>
  <si>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</si>
  <si>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</si>
  <si>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</si>
  <si>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</si>
  <si>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</si>
  <si>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</si>
  <si>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</si>
  <si>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</si>
  <si>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</si>
  <si>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</si>
  <si>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</si>
  <si>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</si>
  <si>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</si>
  <si>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</si>
  <si>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</si>
  <si>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</si>
  <si>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</si>
  <si>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</si>
  <si>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</si>
  <si>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</si>
  <si>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</si>
  <si>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</si>
  <si>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</si>
  <si>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</si>
  <si>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</si>
  <si>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</si>
  <si>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</si>
  <si>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</si>
  <si>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</si>
  <si>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</si>
  <si>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</si>
  <si>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</si>
  <si>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</si>
  <si>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</si>
  <si>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</si>
  <si>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</si>
  <si>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</si>
  <si>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</si>
  <si>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</si>
  <si>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</si>
  <si>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</si>
  <si>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</si>
  <si>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</si>
  <si>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</si>
  <si>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</si>
  <si>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</si>
  <si>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</si>
  <si>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</si>
  <si>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</si>
  <si>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</si>
  <si>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</si>
  <si>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</si>
  <si>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</si>
  <si>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</si>
  <si>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</si>
  <si>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</si>
  <si>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</si>
  <si>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</si>
  <si>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</si>
  <si>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</si>
  <si>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</si>
  <si>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</si>
  <si>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</si>
  <si>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</si>
  <si>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</si>
  <si>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</si>
  <si>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</si>
  <si>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</si>
  <si>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</si>
  <si>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</si>
  <si>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</si>
  <si>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</si>
  <si>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</si>
  <si>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</si>
  <si>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</si>
  <si>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</si>
  <si>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</si>
  <si>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</si>
  <si>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</si>
  <si>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</si>
  <si>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</si>
  <si>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</si>
  <si>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</si>
  <si>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</si>
  <si>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</si>
  <si>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</si>
  <si>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</si>
  <si>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</si>
  <si>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</si>
  <si>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</si>
  <si>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</si>
  <si>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</si>
  <si>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</si>
  <si>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</si>
  <si>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</si>
  <si>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</si>
  <si>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</si>
  <si>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</si>
  <si>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</si>
  <si>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</si>
  <si>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</si>
  <si>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</si>
  <si>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</si>
  <si>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</si>
  <si>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</si>
  <si>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</si>
  <si>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</si>
  <si>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</si>
  <si>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</si>
  <si>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</si>
  <si>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</si>
  <si>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</si>
  <si>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</si>
  <si>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</si>
  <si>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</si>
  <si>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</si>
  <si>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</si>
  <si>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</si>
  <si>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</si>
  <si>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</si>
  <si>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</si>
  <si>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</si>
  <si>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</si>
  <si>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</si>
  <si>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</si>
  <si>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</si>
  <si>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</si>
  <si>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</si>
  <si>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</si>
  <si>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</si>
  <si>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</si>
  <si>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</si>
  <si>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</si>
  <si>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</si>
  <si>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</si>
  <si>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</si>
  <si>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</si>
  <si>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</si>
  <si>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</si>
  <si>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</si>
  <si>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</si>
  <si>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</si>
  <si>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</si>
  <si>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</si>
  <si>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</si>
  <si>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</si>
  <si>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</si>
  <si>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</si>
  <si>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</si>
  <si>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</si>
  <si>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</si>
  <si>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</si>
  <si>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</si>
  <si>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</si>
  <si>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</si>
  <si>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</si>
  <si>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</si>
  <si>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</si>
  <si>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</si>
  <si>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</si>
  <si>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</si>
  <si>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</si>
  <si>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</si>
  <si>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</si>
  <si>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</si>
  <si>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</si>
  <si>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</si>
  <si>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</si>
  <si>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</si>
  <si>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</si>
  <si>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</si>
  <si>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</si>
  <si>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</si>
  <si>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</si>
  <si>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</si>
  <si>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</si>
  <si>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</si>
  <si>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</si>
  <si>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</si>
  <si>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</si>
  <si>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</si>
  <si>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</si>
  <si>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</si>
  <si>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</si>
  <si>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</si>
  <si>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</si>
  <si>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</si>
  <si>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</si>
  <si>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</si>
  <si>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</si>
  <si>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</si>
  <si>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</si>
  <si>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</si>
  <si>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</si>
  <si>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</si>
  <si>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</si>
  <si>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</si>
  <si>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</si>
  <si>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</si>
  <si>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</si>
  <si>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</si>
  <si>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</si>
  <si>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</si>
  <si>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</si>
  <si>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</si>
  <si>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</si>
  <si>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</si>
  <si>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</si>
  <si>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</si>
  <si>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</si>
  <si>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</si>
  <si>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</si>
  <si>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</si>
  <si>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</si>
  <si>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</si>
  <si>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</si>
  <si>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</si>
  <si>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</si>
  <si>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</si>
  <si>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</si>
  <si>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</si>
  <si>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</si>
  <si>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</si>
  <si>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</si>
  <si>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</si>
  <si>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</si>
  <si>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</si>
  <si>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</si>
  <si>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</si>
  <si>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</si>
  <si>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</si>
  <si>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</si>
  <si>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</si>
  <si>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</si>
  <si>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</si>
  <si>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</si>
  <si>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</si>
  <si>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</si>
  <si>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</si>
  <si>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</si>
  <si>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</si>
  <si>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</si>
  <si>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</si>
  <si>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</si>
  <si>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</si>
  <si>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</si>
  <si>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</si>
  <si>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</si>
  <si>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</si>
  <si>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</si>
  <si>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</si>
  <si>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</si>
  <si>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</si>
  <si>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</si>
  <si>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</si>
  <si>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</si>
  <si>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</si>
  <si>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</si>
  <si>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</si>
  <si>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</si>
  <si>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</si>
  <si>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</si>
  <si>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</si>
  <si>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</si>
  <si>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</si>
  <si>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</si>
  <si>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</si>
  <si>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</si>
  <si>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</si>
  <si>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</si>
  <si>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</si>
  <si>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</si>
  <si>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</si>
  <si>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</si>
  <si>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</si>
  <si>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</si>
  <si>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</si>
  <si>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</si>
  <si>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</si>
  <si>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</si>
  <si>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</si>
  <si>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</si>
  <si>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</si>
  <si>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</si>
  <si>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</si>
  <si>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</si>
  <si>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</si>
  <si>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</si>
  <si>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</si>
  <si>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</si>
  <si>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</si>
  <si>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</si>
  <si>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</si>
  <si>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</si>
  <si>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</si>
  <si>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</si>
  <si>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</si>
  <si>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</si>
  <si>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</si>
  <si>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</si>
  <si>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</si>
  <si>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</si>
  <si>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</si>
  <si>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</si>
  <si>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</si>
  <si>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</si>
  <si>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</si>
  <si>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</si>
  <si>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</si>
  <si>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</si>
  <si>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</si>
  <si>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</si>
  <si>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</si>
  <si>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</si>
  <si>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</si>
  <si>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</si>
  <si>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</si>
  <si>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</si>
  <si>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</si>
  <si>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</si>
  <si>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</si>
  <si>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</si>
  <si>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</si>
  <si>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</si>
  <si>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</si>
  <si>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</si>
  <si>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</si>
  <si>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</si>
  <si>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</si>
  <si>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</si>
  <si>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</si>
  <si>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</si>
  <si>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</si>
  <si>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</si>
  <si>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</si>
  <si>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</si>
  <si>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</si>
  <si>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</si>
  <si>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</si>
  <si>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</si>
  <si>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</si>
  <si>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</si>
  <si>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</si>
  <si>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</si>
  <si>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</si>
  <si>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</si>
  <si>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</si>
  <si>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</si>
  <si>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</si>
  <si>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</si>
  <si>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</si>
  <si>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</si>
  <si>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</si>
  <si>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</si>
  <si>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</si>
  <si>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</si>
  <si>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</si>
  <si>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</si>
  <si>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</si>
  <si>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</si>
  <si>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</si>
  <si>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</si>
  <si>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</si>
  <si>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</si>
  <si>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</si>
  <si>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</si>
  <si>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</si>
  <si>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</si>
  <si>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</si>
  <si>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</si>
  <si>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</si>
  <si>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</si>
  <si>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</si>
  <si>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</si>
  <si>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</si>
  <si>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</si>
  <si>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</si>
  <si>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</si>
  <si>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</si>
  <si>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</si>
  <si>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</si>
  <si>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</si>
  <si>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</si>
  <si>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</si>
  <si>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</si>
  <si>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</si>
  <si>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</si>
  <si>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</si>
  <si>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</si>
  <si>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</si>
  <si>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</si>
  <si>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</si>
  <si>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</si>
  <si>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</si>
  <si>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</si>
  <si>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</si>
  <si>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</si>
  <si>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</si>
  <si>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</si>
  <si>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</si>
  <si>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</si>
  <si>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</si>
  <si>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</si>
  <si>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</si>
  <si>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</si>
  <si>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</si>
  <si>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</si>
  <si>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</si>
  <si>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</si>
  <si>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</si>
  <si>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</si>
  <si>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</si>
  <si>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</si>
  <si>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</si>
  <si>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</si>
  <si>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</si>
  <si>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</si>
  <si>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</si>
  <si>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</si>
  <si>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</si>
  <si>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</si>
  <si>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</si>
  <si>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</si>
  <si>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</si>
  <si>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</si>
  <si>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</si>
  <si>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</si>
  <si>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</si>
  <si>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</si>
  <si>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</si>
  <si>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</si>
  <si>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</si>
  <si>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</si>
  <si>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</si>
  <si>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</si>
  <si>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</si>
  <si>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</si>
  <si>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</si>
  <si>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</si>
  <si>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</si>
  <si>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</si>
  <si>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</si>
  <si>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</si>
  <si>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</si>
  <si>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</si>
  <si>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</si>
  <si>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</si>
  <si>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</si>
  <si>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</si>
  <si>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</si>
  <si>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</si>
  <si>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</si>
  <si>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</si>
  <si>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</si>
  <si>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</si>
  <si>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</si>
  <si>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</si>
  <si>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</si>
  <si>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</si>
  <si>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</si>
  <si>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</si>
  <si>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</si>
  <si>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</si>
  <si>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</si>
  <si>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</si>
  <si>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</si>
  <si>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</si>
  <si>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</si>
  <si>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</si>
  <si>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</si>
  <si>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</si>
  <si>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</si>
  <si>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</si>
  <si>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</si>
  <si>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</si>
  <si>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</si>
  <si>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</si>
  <si>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</si>
  <si>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</si>
  <si>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</si>
  <si>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</si>
  <si>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</si>
  <si>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</si>
  <si>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</si>
  <si>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</si>
  <si>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</si>
  <si>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</si>
  <si>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</si>
  <si>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</si>
  <si>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</si>
  <si>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</si>
  <si>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</si>
  <si>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</si>
  <si>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</si>
  <si>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</si>
  <si>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</si>
  <si>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</si>
  <si>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</si>
  <si>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</si>
  <si>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</si>
  <si>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</si>
  <si>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</si>
  <si>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</si>
  <si>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</si>
  <si>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</si>
  <si>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</si>
  <si>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</si>
  <si>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</si>
  <si>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</si>
  <si>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</si>
  <si>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</si>
  <si>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</si>
  <si>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</si>
  <si>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</si>
  <si>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</si>
  <si>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</si>
  <si>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</si>
  <si>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</si>
  <si>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</si>
  <si>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</si>
  <si>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</si>
  <si>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</si>
  <si>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</si>
  <si>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</si>
  <si>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</si>
  <si>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</si>
  <si>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</si>
  <si>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</si>
  <si>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</si>
  <si>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</si>
  <si>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</si>
  <si>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</si>
  <si>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</si>
  <si>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</si>
  <si>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</si>
  <si>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</si>
  <si>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</si>
  <si>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</si>
  <si>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</si>
  <si>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</si>
  <si>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</si>
  <si>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</si>
  <si>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</si>
  <si>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</si>
  <si>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</si>
  <si>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</si>
  <si>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</si>
  <si>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</si>
  <si>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</si>
  <si>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</si>
  <si>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</si>
  <si>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</si>
  <si>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</si>
  <si>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</si>
  <si>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</si>
  <si>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</si>
  <si>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</si>
  <si>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</si>
  <si>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</si>
  <si>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</si>
  <si>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</si>
  <si>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</si>
  <si>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</si>
  <si>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</si>
  <si>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</si>
  <si>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</si>
  <si>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</si>
  <si>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</si>
  <si>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</si>
  <si>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</si>
  <si>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</si>
  <si>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</si>
  <si>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</si>
  <si>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</si>
  <si>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</si>
  <si>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</si>
  <si>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</si>
  <si>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</si>
  <si>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</si>
  <si>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</si>
  <si>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</si>
  <si>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</si>
  <si>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</si>
  <si>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</si>
  <si>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</si>
  <si>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</si>
  <si>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</si>
  <si>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</si>
  <si>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</si>
  <si>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</si>
  <si>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</si>
  <si>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</si>
  <si>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</si>
  <si>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</si>
  <si>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</si>
  <si>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</si>
  <si>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</si>
  <si>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</si>
  <si>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</si>
  <si>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</si>
  <si>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</si>
  <si>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</si>
  <si>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</si>
  <si>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</si>
  <si>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</si>
  <si>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</si>
  <si>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</si>
  <si>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</si>
  <si>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</si>
  <si>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</si>
  <si>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</si>
  <si>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</si>
  <si>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</si>
  <si>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</si>
  <si>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</si>
  <si>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</si>
  <si>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</si>
  <si>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</si>
  <si>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</si>
  <si>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</si>
  <si>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</si>
  <si>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</si>
  <si>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</si>
  <si>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</si>
  <si>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</si>
  <si>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</si>
  <si>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</si>
  <si>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</si>
  <si>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</si>
  <si>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</si>
  <si>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</si>
  <si>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</si>
  <si>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</si>
  <si>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</si>
  <si>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</si>
  <si>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</si>
  <si>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</si>
  <si>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</si>
  <si>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</si>
  <si>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</si>
  <si>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</si>
  <si>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</si>
  <si>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</si>
  <si>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</si>
  <si>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</si>
  <si>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</si>
  <si>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</si>
  <si>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</si>
  <si>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</si>
  <si>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</si>
  <si>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</si>
  <si>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</si>
  <si>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</si>
  <si>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</si>
  <si>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</si>
  <si>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</si>
  <si>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</si>
  <si>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</si>
  <si>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</si>
  <si>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</si>
  <si>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</si>
  <si>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</si>
  <si>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</si>
  <si>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</si>
  <si>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</si>
  <si>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</si>
  <si>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</si>
  <si>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</si>
  <si>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</si>
  <si>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</si>
  <si>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</si>
  <si>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</si>
  <si>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</si>
  <si>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</si>
  <si>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</si>
  <si>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</si>
  <si>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</si>
  <si>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</si>
  <si>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</si>
  <si>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</si>
  <si>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</si>
  <si>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</si>
  <si>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</si>
  <si>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</si>
  <si>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</si>
  <si>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</si>
  <si>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</si>
  <si>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</si>
  <si>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</si>
  <si>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</si>
  <si>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</si>
  <si>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</si>
  <si>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</si>
  <si>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</si>
  <si>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</si>
  <si>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</si>
  <si>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</si>
  <si>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</si>
  <si>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</si>
  <si>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</si>
  <si>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</si>
  <si>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</si>
  <si>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</si>
  <si>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</si>
  <si>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</si>
  <si>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</si>
  <si>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</si>
  <si>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</si>
  <si>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</si>
  <si>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</si>
  <si>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</si>
  <si>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</si>
  <si>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</si>
  <si>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</si>
  <si>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</si>
  <si>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</si>
  <si>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</si>
  <si>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</si>
  <si>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</si>
  <si>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</si>
  <si>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</si>
  <si>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</si>
  <si>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</si>
  <si>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</si>
  <si>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</si>
  <si>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</si>
  <si>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</si>
  <si>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</si>
  <si>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</si>
  <si>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</si>
  <si>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</si>
  <si>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</si>
  <si>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</si>
  <si>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</si>
  <si>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</si>
  <si>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</si>
  <si>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</si>
  <si>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</si>
  <si>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</si>
  <si>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</si>
  <si>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</si>
  <si>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</si>
  <si>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</si>
  <si>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</si>
  <si>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</si>
  <si>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</si>
  <si>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</si>
  <si>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</si>
  <si>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</si>
  <si>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</si>
  <si>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</si>
  <si>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</si>
  <si>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</si>
  <si>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</si>
  <si>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</si>
  <si>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</si>
  <si>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</si>
  <si>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</si>
  <si>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</si>
  <si>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</si>
  <si>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</si>
  <si>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</si>
  <si>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</si>
  <si>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</si>
  <si>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</si>
  <si>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</si>
  <si>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</si>
  <si>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</si>
  <si>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</si>
  <si>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</si>
  <si>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</si>
  <si>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</si>
  <si>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</si>
  <si>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</si>
  <si>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</si>
  <si>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</si>
  <si>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</si>
  <si>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</si>
  <si>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</si>
  <si>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</si>
  <si>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</si>
  <si>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</si>
  <si>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</si>
  <si>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</si>
  <si>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</si>
  <si>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</si>
  <si>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</si>
  <si>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</si>
  <si>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</si>
  <si>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</si>
  <si>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</si>
  <si>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</si>
  <si>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</si>
  <si>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</si>
  <si>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</si>
  <si>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</si>
  <si>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</si>
  <si>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</si>
  <si>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</si>
  <si>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</si>
  <si>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</si>
  <si>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</si>
  <si>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</si>
  <si>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</si>
  <si>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</si>
  <si>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</si>
  <si>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</si>
  <si>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</si>
  <si>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</si>
  <si>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</si>
  <si>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</si>
  <si>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</si>
  <si>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</si>
  <si>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</si>
  <si>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</si>
  <si>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</si>
  <si>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</si>
  <si>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</si>
  <si>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</si>
  <si>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</si>
  <si>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</si>
  <si>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</si>
  <si>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</si>
  <si>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</si>
  <si>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</si>
  <si>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</si>
  <si>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</si>
  <si>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</si>
  <si>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</si>
  <si>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</si>
  <si>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</si>
  <si>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</si>
  <si>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</si>
  <si>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</si>
  <si>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</si>
  <si>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</si>
  <si>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</si>
  <si>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</si>
  <si>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</si>
  <si>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</si>
  <si>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</si>
  <si>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</si>
  <si>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</si>
  <si>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</si>
  <si>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</si>
  <si>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</si>
  <si>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</si>
  <si>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</si>
  <si>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</si>
  <si>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</si>
  <si>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</si>
  <si>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</si>
  <si>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</si>
  <si>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</si>
  <si>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</si>
  <si>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</si>
  <si>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</si>
  <si>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</si>
  <si>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</si>
  <si>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</si>
  <si>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</si>
  <si>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</si>
  <si>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</si>
  <si>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</si>
  <si>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</si>
  <si>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</si>
  <si>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</si>
  <si>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</si>
  <si>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</si>
  <si>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</si>
  <si>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</si>
  <si>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</si>
  <si>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</si>
  <si>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</si>
  <si>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</si>
  <si>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</si>
  <si>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</si>
  <si>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</si>
  <si>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</si>
  <si>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</si>
  <si>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</si>
  <si>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</si>
  <si>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</si>
  <si>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</si>
  <si>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</si>
  <si>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</si>
  <si>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</si>
  <si>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</si>
  <si>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</si>
  <si>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</si>
  <si>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</si>
  <si>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</si>
  <si>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</si>
  <si>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</si>
  <si>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</si>
  <si>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</si>
  <si>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</si>
  <si>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</si>
  <si>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</si>
  <si>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</si>
  <si>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</si>
  <si>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</si>
  <si>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</si>
  <si>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</si>
  <si>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</si>
  <si>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</si>
  <si>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</si>
  <si>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</si>
  <si>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</si>
  <si>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</si>
  <si>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</si>
  <si>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</si>
  <si>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</si>
  <si>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</si>
  <si>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</si>
  <si>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</si>
  <si>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</si>
  <si>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</si>
  <si>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</si>
  <si>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</si>
  <si>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</si>
  <si>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</si>
  <si>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</si>
  <si>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</si>
  <si>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</si>
  <si>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</si>
  <si>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</si>
  <si>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</si>
  <si>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</si>
  <si>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</si>
  <si>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</si>
  <si>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</si>
  <si>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</si>
  <si>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</si>
  <si>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</si>
  <si>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</si>
  <si>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</si>
  <si>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</si>
  <si>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</si>
  <si>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</si>
  <si>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</si>
  <si>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</si>
  <si>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</si>
  <si>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</si>
  <si>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</si>
  <si>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</si>
  <si>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</si>
  <si>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</si>
  <si>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</si>
  <si>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</si>
  <si>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</si>
  <si>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</si>
  <si>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</si>
  <si>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</si>
  <si>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</si>
  <si>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</si>
  <si>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</si>
  <si>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</si>
  <si>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</si>
  <si>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</si>
  <si>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</si>
  <si>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</si>
  <si>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</si>
  <si>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</si>
  <si>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</si>
  <si>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</si>
  <si>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</si>
  <si>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</si>
  <si>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</si>
  <si>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</si>
  <si>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</si>
  <si>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</si>
  <si>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</si>
  <si>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</si>
  <si>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</si>
  <si>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</si>
  <si>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</si>
  <si>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</si>
  <si>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</si>
  <si>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</si>
  <si>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</si>
  <si>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</si>
  <si>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</si>
  <si>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</si>
  <si>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</si>
  <si>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</si>
  <si>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</si>
  <si>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</si>
  <si>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</si>
  <si>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</si>
  <si>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</si>
  <si>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</si>
  <si>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</si>
  <si>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</si>
  <si>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</si>
  <si>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</si>
  <si>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</si>
  <si>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</si>
  <si>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</si>
  <si>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</si>
  <si>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</si>
  <si>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</si>
  <si>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</si>
  <si>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</si>
  <si>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</si>
  <si>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</si>
  <si>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</si>
  <si>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</si>
  <si>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</si>
  <si>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</si>
  <si>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</si>
  <si>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</si>
  <si>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</si>
  <si>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</si>
  <si>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</si>
  <si>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</si>
  <si>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</si>
  <si>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</si>
  <si>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</si>
  <si>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</si>
  <si>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</si>
  <si>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</si>
  <si>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</si>
  <si>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</si>
  <si>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</si>
  <si>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</si>
  <si>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</si>
  <si>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</si>
  <si>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</si>
  <si>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</si>
  <si>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</si>
  <si>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</si>
  <si>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</si>
  <si>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</si>
  <si>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</si>
  <si>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</si>
  <si>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</si>
  <si>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</si>
  <si>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</si>
  <si>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</si>
  <si>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</si>
  <si>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</si>
  <si>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</si>
  <si>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</si>
  <si>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</si>
  <si>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</si>
  <si>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</si>
  <si>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</si>
  <si>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</si>
  <si>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</si>
  <si>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</si>
  <si>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</si>
  <si>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</si>
  <si>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</si>
  <si>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</si>
  <si>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</si>
  <si>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</si>
  <si>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</si>
  <si>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</si>
  <si>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</si>
  <si>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</si>
  <si>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</si>
  <si>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</si>
  <si>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</si>
  <si>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</si>
  <si>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</si>
  <si>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</si>
  <si>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</si>
  <si>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</si>
  <si>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</si>
  <si>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</si>
  <si>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</si>
  <si>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</si>
  <si>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</si>
  <si>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</si>
  <si>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</si>
  <si>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</si>
  <si>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</si>
  <si>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</si>
  <si>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</si>
  <si>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</si>
  <si>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</si>
  <si>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</si>
  <si>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</si>
  <si>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</si>
  <si>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</si>
  <si>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</si>
  <si>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</si>
  <si>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</si>
  <si>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</si>
  <si>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</si>
  <si>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</si>
  <si>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</si>
  <si>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</si>
  <si>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</si>
  <si>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</si>
  <si>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</si>
  <si>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</si>
  <si>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</si>
  <si>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</si>
  <si>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</si>
  <si>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</si>
  <si>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</si>
  <si>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</si>
  <si>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</si>
  <si>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</si>
  <si>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</si>
  <si>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</si>
  <si>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</si>
  <si>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</si>
  <si>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</si>
  <si>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</si>
  <si>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</si>
  <si>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</si>
  <si>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</si>
  <si>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</si>
  <si>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</si>
  <si>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</si>
  <si>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</si>
  <si>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</si>
  <si>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</si>
  <si>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</si>
  <si>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</si>
  <si>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</si>
  <si>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</si>
  <si>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</si>
  <si>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</si>
  <si>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</si>
  <si>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</si>
  <si>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</si>
  <si>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</si>
  <si>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</si>
  <si>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</si>
  <si>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</si>
  <si>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</si>
  <si>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</si>
  <si>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</si>
  <si>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</si>
  <si>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</si>
  <si>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</si>
  <si>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</si>
  <si>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</si>
  <si>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</si>
  <si>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</si>
  <si>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</si>
  <si>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</si>
  <si>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</si>
  <si>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</si>
  <si>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</si>
  <si>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</si>
  <si>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</si>
  <si>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</si>
  <si>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</si>
  <si>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</si>
  <si>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</si>
  <si>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</si>
  <si>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</si>
  <si>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</si>
  <si>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</si>
  <si>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</si>
  <si>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</si>
  <si>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</si>
  <si>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</si>
  <si>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</si>
  <si>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</si>
  <si>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</si>
  <si>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</si>
  <si>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</si>
  <si>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</si>
  <si>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</si>
  <si>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</si>
  <si>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</si>
  <si>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</si>
  <si>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</si>
  <si>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</si>
  <si>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</si>
  <si>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</si>
  <si>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</si>
  <si>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</si>
  <si>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</si>
  <si>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</si>
  <si>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</si>
  <si>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</si>
  <si>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</si>
  <si>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</si>
  <si>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</si>
  <si>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</si>
  <si>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</si>
  <si>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</si>
  <si>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</si>
  <si>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</si>
  <si>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</si>
  <si>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</si>
  <si>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</si>
  <si>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</si>
  <si>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</si>
  <si>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</si>
  <si>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</si>
  <si>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</si>
  <si>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</si>
  <si>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</si>
  <si>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</si>
  <si>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</si>
  <si>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</si>
  <si>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</si>
  <si>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</si>
  <si>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</si>
  <si>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</si>
  <si>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</si>
  <si>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</si>
  <si>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</si>
  <si>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</si>
  <si>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</si>
  <si>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</si>
  <si>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</si>
  <si>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</si>
  <si>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</si>
  <si>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</si>
  <si>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</si>
  <si>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</si>
  <si>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</si>
  <si>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</si>
  <si>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</si>
  <si>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</si>
  <si>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</si>
  <si>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</si>
  <si>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</si>
  <si>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</si>
  <si>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</si>
  <si>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</si>
  <si>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</si>
  <si>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</si>
  <si>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</si>
  <si>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</si>
  <si>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</si>
  <si>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</si>
  <si>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</si>
  <si>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</si>
  <si>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</si>
  <si>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</si>
  <si>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</si>
  <si>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</si>
  <si>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</si>
  <si>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</si>
  <si>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</si>
  <si>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</si>
  <si>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</si>
  <si>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</si>
  <si>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</si>
  <si>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</si>
  <si>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</si>
  <si>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</si>
  <si>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</si>
  <si>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</si>
  <si>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</si>
  <si>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</si>
  <si>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</si>
  <si>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</si>
  <si>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</si>
  <si>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</si>
  <si>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</si>
  <si>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</si>
  <si>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</si>
  <si>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</si>
  <si>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</si>
  <si>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</si>
  <si>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</si>
  <si>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</si>
  <si>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</si>
  <si>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</si>
  <si>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</si>
  <si>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</si>
  <si>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</si>
  <si>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</si>
  <si>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</si>
  <si>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</si>
  <si>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</si>
  <si>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</si>
  <si>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</si>
  <si>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</si>
  <si>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</si>
  <si>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</si>
  <si>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</si>
  <si>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</si>
  <si>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</si>
  <si>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</si>
  <si>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</si>
  <si>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</si>
  <si>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</si>
  <si>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</si>
  <si>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</si>
  <si>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</si>
  <si>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</si>
  <si>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</si>
  <si>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</si>
  <si>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</si>
  <si>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</si>
  <si>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</si>
  <si>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</si>
  <si>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</si>
  <si>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</si>
  <si>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</si>
  <si>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</si>
  <si>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</si>
  <si>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</si>
  <si>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</si>
  <si>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</si>
  <si>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</si>
  <si>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</si>
  <si>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</si>
  <si>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</si>
  <si>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</si>
  <si>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</si>
  <si>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</si>
  <si>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</si>
  <si>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</si>
  <si>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</si>
  <si>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</si>
  <si>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</si>
  <si>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</si>
  <si>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</si>
  <si>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</si>
  <si>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</si>
  <si>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</si>
  <si>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</si>
  <si>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</si>
  <si>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</si>
  <si>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</si>
  <si>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</si>
  <si>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</si>
  <si>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</si>
  <si>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</si>
  <si>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</si>
  <si>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</si>
  <si>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</si>
  <si>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</si>
  <si>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</si>
  <si>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</si>
  <si>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</si>
  <si>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</si>
  <si>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</si>
  <si>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</si>
  <si>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</si>
  <si>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</si>
  <si>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</si>
  <si>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</si>
  <si>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</si>
  <si>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</si>
  <si>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</si>
  <si>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</si>
  <si>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</si>
  <si>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</si>
  <si>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</si>
  <si>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</si>
  <si>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</si>
  <si>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</si>
  <si>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</si>
  <si>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</si>
  <si>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</si>
  <si>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</si>
  <si>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</si>
  <si>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</si>
  <si>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</si>
  <si>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</si>
  <si>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</si>
  <si>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</si>
  <si>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</si>
  <si>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</si>
  <si>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</si>
  <si>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</si>
  <si>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</si>
  <si>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</si>
  <si>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</si>
  <si>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</si>
  <si>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</si>
  <si>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</si>
  <si>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</si>
  <si>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</si>
  <si>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</si>
  <si>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</si>
  <si>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</si>
  <si>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</si>
  <si>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</si>
  <si>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</si>
  <si>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</si>
  <si>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</si>
  <si>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</si>
  <si>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</si>
  <si>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</si>
  <si>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</si>
  <si>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</si>
  <si>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</si>
  <si>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</si>
  <si>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</si>
  <si>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</si>
  <si>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</si>
  <si>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</si>
  <si>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</si>
  <si>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</si>
  <si>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</si>
  <si>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</si>
  <si>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</si>
  <si>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</si>
  <si>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</si>
  <si>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</si>
  <si>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</si>
  <si>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</si>
  <si>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</si>
  <si>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</si>
  <si>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</si>
  <si>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</si>
  <si>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</si>
  <si>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</si>
  <si>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</si>
  <si>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</si>
  <si>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</si>
  <si>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</si>
  <si>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</si>
  <si>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</si>
  <si>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</si>
  <si>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</si>
  <si>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</si>
  <si>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</si>
  <si>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</si>
  <si>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</si>
  <si>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</si>
  <si>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</si>
  <si>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</si>
  <si>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</si>
  <si>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</si>
  <si>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</si>
  <si>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</si>
  <si>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</si>
  <si>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</si>
  <si>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</si>
  <si>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</si>
  <si>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</si>
  <si>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</si>
  <si>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</si>
  <si>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</si>
  <si>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</si>
  <si>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</si>
  <si>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</si>
  <si>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</si>
  <si>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</si>
  <si>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</si>
  <si>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</si>
  <si>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</si>
  <si>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</si>
  <si>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</si>
  <si>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</si>
  <si>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</si>
  <si>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</si>
  <si>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</si>
  <si>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</si>
  <si>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</si>
  <si>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</si>
  <si>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</si>
  <si>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</si>
  <si>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</si>
  <si>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</si>
  <si>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</si>
  <si>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</si>
  <si>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</si>
  <si>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</si>
  <si>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</si>
  <si>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</si>
  <si>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</si>
  <si>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</si>
  <si>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</si>
  <si>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</si>
  <si>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</si>
  <si>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</si>
  <si>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</si>
  <si>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</si>
  <si>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</si>
  <si>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</si>
  <si>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</si>
  <si>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</si>
  <si>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</si>
  <si>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</si>
  <si>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</si>
  <si>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</si>
  <si>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</si>
  <si>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</si>
  <si>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</si>
  <si>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</si>
  <si>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</si>
  <si>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</si>
  <si>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</si>
  <si>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</si>
  <si>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</si>
  <si>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</si>
  <si>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</si>
  <si>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</si>
  <si>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</si>
  <si>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</si>
  <si>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</si>
  <si>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</si>
  <si>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</si>
  <si>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</si>
  <si>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</si>
  <si>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</si>
  <si>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</si>
  <si>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</si>
  <si>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</si>
  <si>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</si>
  <si>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</si>
  <si>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</si>
  <si>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</si>
  <si>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</si>
  <si>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</si>
  <si>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</si>
  <si>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</si>
  <si>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</si>
  <si>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</si>
  <si>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</si>
  <si>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</si>
  <si>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</si>
  <si>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</si>
  <si>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</si>
  <si>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</si>
  <si>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</si>
  <si>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</si>
  <si>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</si>
  <si>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</si>
  <si>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</si>
  <si>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</si>
  <si>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</si>
  <si>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</si>
  <si>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</si>
  <si>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</si>
  <si>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</si>
  <si>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</si>
  <si>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</si>
  <si>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</si>
  <si>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</si>
  <si>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</si>
  <si>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</si>
  <si>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</si>
  <si>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</si>
  <si>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</si>
  <si>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</si>
  <si>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</si>
  <si>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</si>
  <si>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</si>
  <si>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</si>
  <si>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</si>
  <si>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</si>
  <si>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</si>
  <si>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</si>
  <si>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</si>
  <si>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</si>
  <si>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</si>
  <si>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</si>
  <si>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</si>
  <si>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</si>
  <si>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</si>
  <si>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</si>
  <si>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</si>
  <si>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</si>
  <si>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</si>
  <si>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</si>
  <si>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</si>
  <si>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</si>
  <si>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</si>
  <si>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</si>
  <si>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</si>
  <si>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</si>
  <si>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</si>
  <si>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</si>
  <si>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</si>
  <si>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</si>
  <si>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</si>
  <si>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</si>
  <si>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</si>
  <si>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</si>
  <si>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</si>
  <si>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</si>
  <si>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</si>
  <si>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</si>
  <si>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</si>
  <si>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</si>
  <si>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</si>
  <si>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</si>
  <si>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</si>
  <si>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</si>
  <si>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</si>
  <si>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</si>
  <si>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</si>
  <si>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</si>
  <si>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</si>
  <si>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</si>
  <si>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</si>
  <si>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</si>
  <si>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</si>
  <si>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</si>
  <si>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</si>
  <si>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</si>
  <si>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</si>
  <si>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</si>
  <si>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</si>
  <si>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</si>
  <si>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</si>
  <si>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</si>
  <si>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</si>
  <si>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</si>
  <si>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</si>
  <si>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</si>
  <si>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</si>
  <si>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</si>
  <si>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</si>
  <si>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</si>
  <si>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</si>
  <si>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</si>
  <si>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</si>
  <si>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</si>
  <si>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</si>
  <si>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</si>
  <si>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</si>
  <si>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</si>
  <si>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</si>
  <si>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</si>
  <si>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</si>
  <si>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</si>
  <si>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</si>
  <si>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</si>
  <si>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</si>
  <si>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</si>
  <si>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</si>
  <si>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</si>
  <si>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</si>
  <si>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</si>
  <si>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</si>
  <si>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</si>
  <si>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</si>
  <si>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</si>
  <si>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</si>
  <si>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</si>
  <si>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</si>
  <si>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</si>
  <si>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</si>
  <si>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</si>
  <si>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</si>
  <si>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</si>
  <si>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</si>
  <si>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</si>
  <si>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</si>
  <si>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</si>
  <si>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</si>
  <si>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</si>
  <si>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</si>
  <si>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</si>
  <si>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</si>
  <si>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</si>
  <si>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</si>
  <si>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</si>
  <si>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</si>
  <si>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</si>
  <si>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</si>
  <si>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</si>
  <si>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</si>
  <si>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</si>
  <si>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</si>
  <si>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</si>
  <si>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</si>
  <si>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</si>
  <si>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</si>
  <si>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</si>
  <si>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</si>
  <si>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</si>
  <si>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</si>
  <si>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</si>
  <si>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</si>
  <si>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</si>
  <si>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</si>
  <si>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</si>
  <si>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</si>
  <si>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</si>
  <si>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</si>
  <si>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</si>
  <si>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</si>
  <si>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</si>
  <si>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</si>
  <si>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</si>
  <si>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</si>
  <si>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</si>
  <si>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</si>
  <si>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</si>
  <si>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</si>
  <si>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</si>
  <si>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</si>
  <si>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</si>
  <si>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</si>
  <si>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</si>
  <si>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</si>
  <si>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</si>
  <si>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</si>
  <si>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</si>
  <si>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</si>
  <si>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</si>
  <si>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</si>
  <si>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</si>
  <si>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</si>
  <si>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</si>
  <si>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</si>
  <si>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</si>
  <si>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</si>
  <si>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</si>
  <si>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</si>
  <si>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</si>
  <si>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</si>
  <si>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</si>
  <si>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</si>
  <si>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</si>
  <si>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</si>
  <si>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</si>
  <si>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</si>
  <si>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</si>
  <si>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</si>
  <si>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</si>
  <si>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</si>
  <si>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</si>
  <si>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</si>
  <si>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</si>
  <si>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</si>
  <si>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</si>
  <si>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</si>
  <si>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</si>
  <si>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</si>
  <si>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</si>
  <si>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</si>
  <si>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</si>
  <si>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</si>
  <si>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</si>
  <si>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</si>
  <si>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</si>
  <si>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</si>
  <si>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</si>
  <si>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</si>
  <si>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</si>
  <si>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</si>
  <si>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</si>
  <si>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</si>
  <si>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</si>
  <si>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</si>
  <si>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</si>
  <si>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</si>
  <si>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</si>
  <si>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</si>
  <si>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</si>
  <si>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</si>
  <si>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</si>
  <si>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</si>
  <si>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</si>
  <si>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</si>
  <si>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</si>
  <si>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</si>
  <si>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</si>
  <si>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</si>
  <si>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</si>
  <si>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</si>
  <si>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</si>
  <si>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</si>
  <si>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</si>
  <si>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</si>
  <si>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</si>
  <si>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</si>
  <si>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</si>
  <si>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</si>
  <si>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</si>
  <si>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</si>
  <si>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</si>
  <si>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</si>
  <si>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</si>
  <si>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</si>
  <si>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</si>
  <si>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</si>
  <si>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</si>
  <si>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</si>
  <si>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</si>
  <si>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</si>
  <si>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</si>
  <si>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</si>
  <si>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</si>
  <si>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</si>
  <si>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</si>
  <si>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</si>
  <si>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</si>
  <si>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</si>
  <si>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</si>
  <si>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</si>
  <si>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</si>
  <si>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</si>
  <si>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</si>
  <si>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</si>
  <si>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</si>
  <si>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</si>
  <si>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</si>
  <si>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</si>
  <si>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</si>
  <si>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</si>
  <si>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</si>
  <si>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</si>
  <si>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</si>
  <si>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</si>
  <si>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</si>
  <si>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</si>
  <si>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</si>
  <si>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</si>
  <si>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</si>
  <si>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</si>
  <si>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</si>
  <si>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</si>
  <si>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</si>
  <si>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</si>
  <si>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</si>
  <si>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</si>
  <si>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</si>
  <si>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</si>
  <si>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</si>
  <si>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</si>
  <si>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</si>
  <si>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</si>
  <si>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</si>
  <si>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</si>
  <si>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</si>
  <si>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</si>
  <si>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</si>
  <si>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</si>
  <si>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</si>
  <si>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</si>
  <si>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</si>
  <si>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</si>
  <si>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</si>
  <si>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</si>
  <si>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</si>
  <si>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</si>
  <si>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</si>
  <si>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</si>
  <si>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</si>
  <si>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</si>
  <si>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</si>
  <si>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</si>
  <si>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</si>
  <si>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</si>
  <si>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</si>
  <si>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</si>
  <si>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</si>
  <si>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</si>
  <si>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</si>
  <si>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</si>
  <si>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</si>
  <si>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</si>
  <si>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</si>
  <si>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</si>
  <si>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</si>
  <si>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</si>
  <si>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</si>
  <si>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</si>
  <si>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</si>
  <si>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</si>
  <si>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</si>
  <si>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</si>
  <si>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</si>
  <si>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</si>
  <si>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</si>
  <si>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</si>
  <si>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</si>
  <si>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</si>
  <si>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</si>
  <si>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</si>
  <si>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</si>
  <si>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</si>
  <si>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</si>
  <si>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</si>
  <si>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</si>
  <si>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</si>
  <si>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</si>
  <si>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</si>
  <si>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</si>
  <si>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</si>
  <si>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</si>
  <si>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</si>
  <si>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</si>
  <si>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</si>
  <si>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</si>
  <si>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</si>
  <si>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</si>
  <si>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</si>
  <si>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</si>
  <si>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</si>
  <si>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</si>
  <si>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</si>
  <si>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</si>
  <si>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</si>
  <si>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</si>
  <si>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</si>
  <si>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</si>
  <si>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</si>
  <si>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</si>
  <si>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</si>
  <si>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</si>
  <si>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</si>
  <si>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</si>
  <si>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</si>
  <si>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</si>
  <si>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</si>
  <si>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</si>
  <si>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</si>
  <si>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</si>
  <si>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</si>
  <si>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</si>
  <si>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</si>
  <si>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</si>
  <si>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</si>
  <si>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</si>
  <si>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</si>
  <si>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</si>
  <si>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</si>
  <si>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</si>
  <si>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</si>
  <si>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</si>
  <si>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</si>
  <si>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</si>
  <si>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</si>
  <si>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</si>
  <si>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</si>
  <si>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</si>
  <si>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</si>
  <si>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</si>
  <si>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</si>
  <si>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</si>
  <si>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</si>
  <si>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</si>
  <si>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</si>
  <si>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</si>
  <si>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</si>
  <si>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</si>
  <si>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</si>
  <si>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</si>
  <si>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</si>
  <si>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</si>
  <si>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</si>
  <si>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</si>
  <si>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</si>
  <si>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</si>
  <si>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</si>
  <si>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</si>
  <si>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</si>
  <si>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</si>
  <si>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</si>
  <si>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</si>
  <si>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</si>
  <si>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</si>
  <si>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</si>
  <si>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</si>
  <si>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</si>
  <si>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</si>
  <si>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</si>
  <si>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</si>
  <si>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</si>
  <si>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</si>
  <si>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</si>
  <si>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</si>
  <si>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</si>
  <si>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</si>
  <si>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</si>
  <si>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</si>
  <si>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</si>
  <si>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</si>
  <si>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</si>
  <si>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</si>
  <si>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</si>
  <si>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</si>
  <si>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</si>
  <si>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</si>
  <si>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</si>
  <si>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</si>
  <si>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</si>
  <si>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</si>
  <si>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</si>
  <si>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</si>
  <si>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</si>
  <si>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</si>
  <si>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</si>
  <si>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</si>
  <si>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</si>
  <si>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</si>
  <si>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</si>
  <si>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</si>
  <si>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</si>
  <si>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</si>
  <si>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</si>
  <si>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</si>
  <si>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</si>
  <si>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</si>
  <si>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</si>
  <si>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</si>
  <si>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</si>
  <si>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</si>
  <si>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</si>
  <si>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</si>
  <si>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</si>
  <si>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</si>
  <si>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</si>
  <si>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</si>
  <si>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</si>
  <si>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</si>
  <si>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</si>
  <si>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</si>
  <si>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</si>
  <si>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</si>
  <si>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</si>
  <si>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</si>
  <si>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</si>
  <si>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</si>
  <si>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</si>
  <si>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</si>
  <si>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</si>
  <si>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</si>
  <si>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</si>
  <si>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</si>
  <si>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</si>
  <si>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</si>
  <si>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</si>
  <si>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</si>
  <si>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</si>
  <si>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</si>
  <si>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</si>
  <si>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</si>
  <si>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</si>
  <si>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</si>
  <si>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</si>
  <si>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</si>
  <si>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</si>
  <si>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</si>
  <si>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</si>
  <si>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</si>
  <si>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</si>
  <si>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</si>
  <si>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</si>
  <si>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</si>
  <si>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</si>
  <si>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</si>
  <si>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</si>
  <si>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</si>
  <si>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</si>
  <si>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</si>
  <si>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</si>
  <si>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</si>
  <si>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</si>
  <si>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</si>
  <si>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</si>
  <si>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</si>
  <si>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</si>
  <si>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</si>
  <si>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</si>
  <si>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</si>
  <si>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</si>
  <si>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</si>
  <si>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</si>
  <si>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</si>
  <si>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</si>
  <si>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</si>
  <si>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</si>
  <si>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</si>
  <si>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</si>
  <si>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</si>
  <si>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</si>
  <si>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</si>
  <si>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</si>
  <si>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</si>
  <si>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</si>
  <si>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</si>
  <si>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</si>
  <si>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</si>
  <si>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</si>
  <si>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</si>
  <si>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</si>
  <si>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</si>
  <si>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</si>
  <si>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</si>
  <si>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</si>
  <si>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</si>
  <si>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</si>
  <si>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</si>
  <si>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</si>
  <si>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</si>
  <si>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</si>
  <si>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</si>
  <si>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</si>
  <si>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</si>
  <si>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</si>
  <si>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</si>
  <si>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</si>
  <si>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</si>
  <si>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</si>
  <si>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</si>
  <si>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</si>
  <si>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</si>
  <si>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</si>
  <si>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</si>
  <si>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</si>
  <si>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</si>
  <si>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</si>
  <si>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</si>
  <si>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</si>
  <si>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</si>
  <si>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</si>
  <si>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</si>
  <si>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</si>
  <si>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</si>
  <si>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</si>
  <si>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</si>
  <si>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</si>
  <si>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</si>
  <si>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</si>
  <si>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</si>
  <si>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</si>
  <si>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</si>
  <si>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</si>
  <si>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</si>
  <si>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</si>
  <si>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</si>
  <si>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</si>
  <si>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</si>
  <si>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</si>
  <si>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</si>
  <si>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</si>
  <si>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</si>
  <si>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</si>
  <si>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</si>
  <si>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</si>
  <si>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</si>
  <si>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</si>
  <si>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</si>
  <si>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</si>
  <si>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</si>
  <si>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</si>
  <si>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</si>
  <si>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</si>
  <si>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</si>
  <si>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</si>
  <si>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</si>
  <si>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</si>
  <si>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</si>
  <si>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</si>
  <si>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</si>
  <si>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</si>
  <si>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</si>
  <si>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</si>
  <si>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</si>
  <si>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</si>
  <si>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</si>
  <si>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</si>
  <si>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</si>
  <si>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</si>
  <si>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</si>
  <si>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</si>
  <si>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</si>
  <si>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</si>
  <si>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</si>
  <si>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</si>
  <si>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</si>
  <si>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</si>
  <si>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</si>
  <si>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</si>
  <si>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</si>
  <si>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</si>
  <si>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</si>
  <si>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</si>
  <si>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</si>
  <si>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</si>
  <si>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</si>
  <si>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</si>
  <si>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</si>
  <si>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</si>
  <si>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</si>
  <si>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</si>
  <si>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</si>
  <si>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</si>
  <si>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</si>
  <si>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</si>
  <si>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</si>
  <si>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</si>
  <si>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</si>
  <si>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</si>
  <si>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</si>
  <si>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</si>
  <si>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</si>
  <si>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</si>
  <si>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</si>
  <si>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</si>
  <si>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</si>
  <si>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</si>
  <si>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</si>
  <si>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</si>
  <si>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</si>
  <si>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</si>
  <si>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</si>
  <si>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</si>
  <si>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</si>
  <si>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</si>
  <si>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</si>
  <si>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</si>
  <si>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</si>
  <si>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</si>
  <si>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</si>
  <si>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</si>
  <si>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</si>
  <si>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</si>
  <si>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</si>
  <si>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</si>
  <si>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</si>
  <si>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</si>
  <si>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</si>
  <si>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</si>
  <si>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</si>
  <si>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</si>
  <si>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</si>
  <si>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</si>
  <si>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</si>
  <si>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</si>
  <si>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</si>
  <si>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</si>
  <si>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</si>
  <si>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</si>
  <si>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</si>
  <si>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</si>
  <si>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</si>
  <si>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</si>
  <si>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</si>
  <si>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</si>
  <si>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</si>
  <si>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</si>
  <si>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</si>
  <si>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</si>
  <si>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</si>
  <si>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</si>
  <si>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</si>
  <si>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</si>
  <si>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</si>
  <si>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</si>
  <si>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</si>
  <si>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</si>
  <si>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</si>
  <si>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</si>
  <si>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</si>
  <si>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</si>
  <si>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</si>
  <si>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</si>
  <si>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</si>
  <si>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</si>
  <si>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</si>
  <si>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</si>
  <si>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</si>
  <si>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</si>
  <si>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</si>
  <si>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</si>
  <si>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</si>
  <si>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</si>
  <si>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</si>
  <si>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</si>
  <si>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</si>
  <si>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</si>
  <si>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</si>
  <si>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</si>
  <si>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</si>
  <si>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</si>
  <si>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</si>
  <si>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</si>
  <si>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</si>
  <si>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</si>
  <si>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</si>
  <si>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</si>
  <si>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</si>
  <si>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</si>
  <si>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</si>
  <si>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</si>
  <si>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</si>
  <si>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</si>
  <si>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</si>
  <si>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</si>
  <si>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</si>
  <si>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</si>
  <si>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</si>
  <si>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</si>
  <si>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</si>
  <si>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</si>
  <si>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</si>
  <si>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</si>
  <si>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</si>
  <si>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</si>
  <si>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</si>
  <si>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</si>
  <si>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</si>
  <si>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</si>
  <si>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</si>
  <si>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</si>
  <si>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</si>
  <si>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</si>
  <si>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</si>
  <si>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</si>
  <si>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</si>
  <si>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</si>
  <si>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</si>
  <si>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</si>
  <si>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</si>
  <si>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</si>
  <si>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</si>
  <si>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</si>
  <si>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</si>
  <si>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</si>
  <si>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</si>
  <si>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</si>
  <si>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</si>
  <si>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</si>
  <si>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</si>
  <si>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</si>
  <si>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</si>
  <si>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</si>
  <si>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</si>
  <si>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</si>
  <si>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</si>
  <si>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</si>
  <si>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</si>
  <si>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</si>
  <si>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</si>
  <si>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</si>
  <si>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</si>
  <si>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</si>
  <si>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</si>
  <si>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</si>
  <si>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</si>
  <si>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</si>
  <si>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</si>
  <si>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</si>
  <si>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</si>
  <si>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</si>
  <si>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</si>
  <si>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</si>
  <si>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</si>
  <si>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</si>
  <si>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</si>
  <si>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</si>
  <si>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</si>
  <si>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</si>
  <si>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</si>
  <si>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</si>
  <si>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</si>
  <si>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</si>
  <si>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</si>
  <si>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</si>
  <si>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</si>
  <si>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</si>
  <si>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</si>
  <si>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</si>
  <si>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</si>
  <si>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</si>
  <si>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</si>
  <si>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</si>
  <si>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</si>
  <si>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</si>
  <si>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</si>
  <si>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</si>
  <si>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</si>
  <si>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</si>
  <si>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</si>
  <si>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</si>
  <si>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</si>
  <si>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</si>
  <si>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</si>
  <si>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</si>
  <si>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</si>
  <si>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</si>
  <si>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</si>
  <si>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</si>
  <si>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</si>
  <si>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</si>
  <si>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</si>
  <si>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</si>
  <si>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</si>
  <si>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</si>
  <si>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</si>
  <si>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</si>
  <si>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</si>
  <si>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</si>
  <si>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</si>
  <si>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</si>
  <si>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</si>
  <si>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</si>
  <si>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</si>
  <si>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</si>
  <si>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</si>
  <si>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</si>
  <si>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</si>
  <si>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</si>
  <si>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</si>
  <si>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</si>
  <si>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</si>
  <si>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</si>
  <si>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</si>
  <si>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</si>
  <si>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</si>
  <si>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</si>
  <si>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</si>
  <si>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</si>
  <si>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</si>
  <si>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</si>
  <si>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</si>
  <si>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</si>
  <si>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</si>
  <si>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</si>
  <si>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</si>
  <si>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</si>
  <si>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</si>
  <si>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</si>
  <si>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</si>
  <si>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</si>
  <si>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</si>
  <si>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</si>
  <si>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</si>
  <si>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</si>
  <si>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</si>
  <si>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</si>
  <si>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</si>
  <si>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</si>
  <si>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</si>
  <si>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</si>
  <si>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</si>
  <si>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</si>
  <si>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</si>
  <si>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</si>
  <si>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</si>
  <si>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</si>
  <si>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</si>
  <si>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</si>
  <si>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</si>
  <si>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</si>
  <si>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</si>
  <si>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</si>
  <si>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</si>
  <si>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</si>
  <si>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</si>
  <si>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</si>
  <si>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</si>
  <si>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</si>
  <si>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</si>
  <si>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</si>
  <si>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</si>
  <si>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</si>
  <si>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</si>
  <si>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</si>
  <si>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</si>
  <si>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</si>
  <si>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</si>
  <si>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</si>
  <si>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</si>
  <si>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</si>
  <si>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</si>
  <si>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</si>
  <si>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</si>
  <si>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</si>
  <si>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</si>
  <si>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</si>
  <si>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</si>
  <si>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</si>
  <si>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</si>
  <si>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</si>
  <si>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</si>
  <si>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</si>
  <si>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</si>
  <si>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</si>
  <si>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</si>
  <si>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</si>
  <si>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</si>
  <si>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</si>
  <si>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</si>
  <si>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</si>
  <si>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</si>
  <si>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</si>
  <si>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</si>
  <si>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</si>
  <si>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</si>
  <si>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</si>
  <si>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</si>
  <si>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</si>
  <si>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</si>
  <si>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</si>
  <si>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</si>
  <si>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</si>
  <si>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</si>
  <si>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</si>
  <si>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</si>
  <si>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</si>
  <si>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</si>
  <si>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</si>
  <si>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</si>
  <si>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</si>
  <si>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</si>
  <si>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</si>
  <si>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</si>
  <si>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</si>
  <si>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</si>
  <si>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</si>
  <si>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</si>
  <si>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</si>
  <si>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</si>
  <si>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</si>
  <si>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</si>
  <si>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</si>
  <si>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</si>
  <si>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</si>
  <si>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</si>
  <si>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</si>
  <si>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</si>
  <si>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</si>
  <si>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</si>
  <si>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</si>
  <si>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</si>
  <si>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</si>
  <si>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</si>
  <si>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</si>
  <si>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</si>
  <si>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</si>
  <si>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</si>
  <si>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</si>
  <si>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</si>
  <si>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</si>
  <si>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</si>
  <si>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</si>
  <si>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</si>
  <si>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</si>
  <si>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</si>
  <si>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</si>
  <si>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</si>
  <si>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</si>
  <si>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</si>
  <si>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</si>
  <si>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</si>
  <si>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</si>
  <si>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</si>
  <si>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</si>
  <si>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</si>
  <si>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</si>
  <si>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</si>
  <si>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</si>
  <si>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</si>
  <si>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</si>
  <si>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</si>
  <si>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</si>
  <si>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</si>
  <si>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</si>
  <si>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</si>
  <si>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</si>
  <si>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</si>
  <si>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</si>
  <si>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</si>
  <si>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</si>
  <si>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</si>
  <si>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</si>
  <si>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</si>
  <si>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</si>
  <si>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</si>
  <si>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</si>
  <si>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</si>
  <si>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</si>
  <si>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</si>
  <si>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</si>
  <si>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</si>
  <si>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</si>
  <si>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</si>
  <si>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</si>
  <si>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</si>
  <si>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</si>
  <si>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</si>
  <si>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</si>
  <si>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</si>
  <si>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</si>
  <si>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</si>
  <si>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</si>
  <si>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</si>
  <si>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</si>
  <si>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</si>
  <si>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</si>
  <si>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</si>
  <si>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</si>
  <si>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</si>
  <si>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</si>
  <si>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</si>
  <si>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</si>
  <si>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</si>
  <si>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</si>
  <si>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</si>
  <si>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</si>
  <si>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</si>
  <si>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</si>
  <si>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</si>
  <si>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</si>
  <si>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</si>
  <si>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</si>
  <si>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</si>
  <si>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</si>
  <si>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</si>
  <si>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</si>
  <si>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</si>
  <si>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</si>
  <si>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</si>
  <si>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</si>
  <si>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</si>
  <si>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</si>
  <si>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</si>
  <si>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</si>
  <si>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</si>
  <si>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</si>
  <si>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</si>
  <si>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</si>
  <si>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</si>
  <si>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</si>
  <si>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</si>
  <si>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</si>
  <si>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</si>
  <si>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</si>
  <si>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</si>
  <si>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</si>
  <si>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</si>
  <si>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</si>
  <si>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</si>
  <si>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</si>
  <si>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</si>
  <si>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</si>
  <si>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</si>
  <si>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</si>
  <si>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</si>
  <si>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</si>
  <si>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</si>
  <si>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</si>
  <si>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</si>
  <si>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</si>
  <si>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</si>
  <si>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</si>
  <si>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</si>
  <si>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</si>
  <si>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</si>
  <si>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</si>
  <si>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</si>
  <si>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</si>
  <si>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</si>
  <si>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</si>
  <si>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</si>
  <si>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</si>
  <si>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</si>
  <si>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</si>
  <si>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</si>
  <si>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</si>
  <si>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</si>
  <si>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</si>
  <si>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</si>
  <si>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</si>
  <si>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</si>
  <si>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</si>
  <si>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</si>
  <si>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</si>
  <si>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</si>
  <si>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</si>
  <si>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</si>
  <si>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</si>
  <si>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</si>
  <si>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</si>
  <si>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</si>
  <si>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</si>
  <si>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</si>
  <si>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</si>
  <si>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</si>
  <si>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</si>
  <si>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</si>
  <si>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</si>
  <si>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</si>
  <si>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</si>
  <si>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</si>
  <si>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</si>
  <si>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</si>
  <si>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</si>
  <si>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</si>
  <si>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</si>
  <si>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</si>
  <si>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</si>
  <si>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</si>
  <si>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</si>
  <si>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</si>
  <si>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</si>
  <si>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</si>
  <si>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</si>
  <si>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</si>
  <si>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</si>
  <si>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</si>
  <si>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</si>
  <si>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</si>
  <si>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</si>
  <si>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</si>
  <si>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</si>
  <si>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</si>
  <si>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</si>
  <si>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</si>
  <si>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</si>
  <si>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</si>
  <si>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</si>
  <si>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</si>
  <si>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</si>
  <si>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</si>
  <si>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</si>
  <si>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</si>
  <si>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</si>
  <si>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</si>
  <si>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</si>
  <si>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</si>
  <si>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</si>
  <si>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</si>
  <si>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</si>
  <si>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</si>
  <si>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</si>
  <si>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</si>
  <si>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</si>
  <si>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</si>
  <si>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</si>
  <si>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</si>
  <si>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</si>
  <si>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</si>
  <si>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</si>
  <si>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</si>
  <si>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</si>
  <si>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</si>
  <si>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</si>
  <si>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</si>
  <si>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</si>
  <si>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</si>
  <si>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</si>
  <si>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</si>
  <si>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</si>
  <si>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</si>
  <si>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</si>
  <si>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</si>
  <si>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</si>
  <si>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</si>
  <si>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</si>
  <si>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</si>
  <si>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</si>
  <si>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</si>
  <si>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</si>
  <si>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</si>
  <si>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</si>
  <si>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</si>
  <si>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</si>
  <si>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</si>
  <si>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</si>
  <si>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</si>
  <si>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</si>
  <si>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</si>
  <si>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</si>
  <si>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</si>
  <si>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</si>
  <si>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</si>
  <si>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</si>
  <si>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</si>
  <si>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</si>
  <si>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</si>
  <si>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</si>
  <si>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</si>
  <si>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</si>
  <si>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</si>
  <si>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</si>
  <si>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</si>
  <si>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</si>
  <si>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</si>
  <si>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</si>
  <si>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</si>
  <si>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</si>
  <si>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</si>
  <si>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</si>
  <si>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</si>
  <si>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</si>
  <si>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</si>
  <si>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</si>
  <si>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</si>
  <si>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</si>
  <si>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</si>
  <si>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</si>
  <si>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</si>
  <si>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</si>
  <si>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</si>
  <si>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</si>
  <si>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</si>
  <si>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</si>
  <si>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</si>
  <si>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</si>
  <si>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</si>
  <si>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</si>
  <si>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</si>
  <si>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</si>
  <si>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</si>
  <si>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</si>
  <si>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</si>
  <si>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</si>
  <si>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</si>
  <si>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</si>
  <si>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</si>
  <si>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</si>
  <si>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</si>
  <si>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</si>
  <si>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</si>
  <si>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</si>
  <si>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</si>
  <si>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</si>
  <si>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</si>
  <si>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</si>
  <si>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</si>
  <si>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</si>
  <si>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</si>
  <si>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</si>
  <si>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</si>
  <si>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</si>
  <si>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</si>
  <si>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</si>
  <si>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</si>
  <si>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</si>
  <si>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</si>
  <si>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</si>
  <si>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</si>
  <si>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</si>
  <si>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</si>
  <si>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</si>
  <si>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</si>
  <si>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</si>
  <si>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</si>
  <si>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</si>
  <si>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</si>
  <si>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</si>
  <si>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</si>
  <si>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</si>
  <si>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</si>
  <si>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</si>
  <si>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</si>
  <si>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</si>
  <si>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</si>
  <si>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</si>
  <si>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</si>
  <si>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</si>
  <si>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</si>
  <si>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</si>
  <si>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</si>
  <si>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</si>
  <si>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</si>
  <si>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</si>
  <si>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</si>
  <si>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</si>
  <si>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</si>
  <si>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</si>
  <si>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</si>
  <si>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</si>
  <si>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</si>
  <si>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</si>
  <si>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</si>
  <si>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</si>
  <si>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</si>
  <si>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</si>
  <si>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</si>
  <si>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</si>
  <si>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</si>
  <si>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</si>
  <si>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</si>
  <si>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</si>
  <si>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</si>
  <si>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</si>
  <si>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</si>
  <si>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</si>
  <si>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</si>
  <si>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</si>
  <si>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</si>
  <si>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</si>
  <si>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</si>
  <si>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</si>
  <si>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</si>
  <si>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</si>
  <si>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</si>
  <si>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</si>
  <si>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</si>
  <si>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</si>
  <si>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</si>
  <si>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</si>
  <si>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</si>
  <si>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</si>
  <si>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</si>
  <si>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</si>
  <si>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</si>
  <si>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</si>
  <si>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</si>
  <si>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</si>
  <si>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</si>
  <si>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</si>
  <si>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</si>
  <si>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</si>
  <si>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</si>
  <si>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</si>
  <si>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</si>
  <si>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</si>
  <si>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</si>
  <si>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</si>
  <si>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</si>
  <si>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</si>
  <si>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</si>
  <si>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</si>
  <si>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</si>
  <si>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</si>
  <si>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</si>
  <si>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</si>
  <si>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</si>
  <si>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</si>
  <si>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</si>
  <si>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</si>
  <si>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</si>
  <si>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</si>
  <si>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</si>
  <si>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</si>
  <si>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</si>
  <si>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</si>
  <si>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</si>
  <si>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</si>
  <si>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</si>
  <si>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</si>
  <si>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</si>
  <si>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</si>
  <si>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</si>
  <si>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</si>
  <si>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</si>
  <si>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</si>
  <si>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</si>
  <si>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</si>
  <si>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</si>
  <si>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</si>
  <si>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</si>
  <si>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</si>
  <si>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</si>
  <si>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</si>
  <si>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</si>
  <si>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</si>
  <si>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</si>
  <si>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</si>
  <si>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</si>
  <si>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</si>
  <si>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</si>
  <si>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</si>
  <si>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</si>
  <si>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</si>
  <si>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</si>
  <si>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</si>
  <si>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</si>
  <si>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</si>
  <si>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</si>
  <si>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</si>
  <si>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</si>
  <si>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</si>
  <si>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</si>
  <si>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</si>
  <si>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</si>
  <si>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</si>
  <si>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</si>
  <si>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</si>
  <si>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</si>
  <si>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</si>
  <si>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</si>
  <si>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</si>
  <si>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</si>
  <si>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</si>
  <si>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</si>
  <si>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</si>
  <si>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</si>
  <si>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</si>
  <si>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</si>
  <si>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</si>
  <si>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</si>
  <si>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</si>
  <si>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</si>
  <si>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</si>
  <si>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</si>
  <si>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</si>
  <si>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</si>
  <si>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</si>
  <si>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</si>
  <si>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</si>
  <si>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</si>
  <si>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</si>
  <si>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</si>
  <si>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</si>
  <si>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</si>
  <si>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</si>
  <si>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</si>
  <si>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</si>
  <si>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</si>
  <si>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</si>
  <si>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</si>
  <si>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</si>
  <si>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</si>
  <si>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</si>
  <si>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</si>
  <si>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</si>
  <si>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</si>
  <si>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</si>
  <si>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</si>
  <si>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</si>
  <si>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</si>
  <si>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</si>
  <si>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</si>
  <si>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</si>
  <si>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</si>
  <si>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</si>
  <si>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</si>
  <si>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</si>
  <si>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</si>
  <si>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</si>
  <si>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</si>
  <si>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</si>
  <si>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</si>
  <si>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</si>
  <si>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</si>
  <si>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</si>
  <si>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</si>
  <si>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</si>
  <si>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</si>
  <si>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</si>
  <si>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</si>
  <si>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</si>
  <si>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</si>
  <si>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</si>
  <si>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</si>
  <si>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</si>
  <si>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</si>
  <si>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</si>
  <si>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</si>
  <si>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</si>
  <si>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</si>
  <si>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</si>
  <si>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</si>
  <si>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</si>
  <si>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</si>
  <si>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</si>
  <si>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</si>
  <si>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</si>
  <si>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</si>
  <si>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</si>
  <si>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</si>
  <si>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</si>
  <si>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</si>
  <si>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</si>
  <si>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</si>
  <si>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</si>
  <si>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</si>
  <si>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</si>
  <si>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</si>
  <si>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</si>
  <si>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</si>
  <si>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</si>
  <si>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</si>
  <si>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</si>
  <si>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</si>
  <si>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</si>
  <si>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</si>
  <si>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</si>
  <si>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</si>
  <si>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</si>
  <si>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</si>
  <si>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</si>
  <si>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</si>
  <si>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</si>
  <si>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</si>
  <si>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</si>
  <si>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</si>
  <si>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</si>
  <si>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</si>
  <si>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</si>
  <si>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</si>
  <si>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</si>
  <si>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</si>
  <si>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</si>
  <si>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</si>
  <si>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</si>
  <si>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</si>
  <si>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</si>
  <si>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</si>
  <si>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</si>
  <si>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</si>
  <si>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</si>
  <si>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</si>
  <si>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</si>
  <si>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</si>
  <si>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</si>
  <si>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</si>
  <si>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</si>
  <si>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</si>
  <si>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</si>
  <si>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</si>
  <si>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</si>
  <si>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</si>
  <si>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</si>
  <si>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</si>
  <si>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</si>
  <si>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</si>
  <si>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</si>
  <si>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</si>
  <si>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</si>
  <si>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</si>
  <si>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</si>
  <si>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</si>
  <si>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</si>
  <si>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</si>
  <si>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</si>
  <si>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</si>
  <si>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</si>
  <si>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</si>
  <si>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</si>
  <si>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</si>
  <si>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</si>
  <si>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</si>
  <si>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</si>
  <si>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</si>
  <si>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</si>
  <si>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</si>
  <si>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</si>
  <si>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</si>
  <si>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</si>
  <si>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</si>
  <si>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</si>
  <si>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</si>
  <si>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</si>
  <si>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</si>
  <si>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</si>
  <si>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</si>
  <si>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</si>
  <si>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</si>
  <si>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</si>
  <si>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</si>
  <si>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</si>
  <si>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</si>
  <si>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</si>
  <si>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</si>
  <si>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</si>
  <si>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</si>
  <si>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</si>
  <si>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</si>
  <si>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</si>
  <si>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</si>
  <si>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</si>
  <si>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</si>
  <si>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</si>
  <si>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</si>
  <si>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</si>
  <si>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</si>
  <si>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</si>
  <si>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</si>
  <si>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</si>
  <si>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</si>
  <si>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</si>
  <si>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</si>
  <si>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</si>
  <si>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</si>
  <si>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</si>
  <si>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</si>
  <si>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</si>
  <si>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</si>
  <si>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</si>
  <si>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</si>
  <si>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</si>
  <si>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</si>
  <si>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</si>
  <si>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</si>
  <si>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</si>
  <si>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</si>
  <si>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</si>
  <si>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</si>
  <si>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</si>
  <si>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</si>
  <si>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</si>
  <si>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</si>
  <si>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</si>
  <si>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</si>
  <si>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</si>
  <si>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</si>
  <si>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</si>
  <si>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</si>
  <si>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</si>
  <si>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</si>
  <si>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</si>
  <si>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</si>
  <si>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</si>
  <si>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</si>
  <si>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</si>
  <si>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</si>
  <si>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</si>
  <si>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</si>
  <si>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</si>
  <si>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</si>
  <si>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</si>
  <si>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</si>
  <si>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</si>
  <si>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</si>
  <si>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</si>
  <si>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</si>
  <si>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</si>
  <si>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</si>
  <si>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</si>
  <si>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</si>
  <si>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</si>
  <si>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</si>
  <si>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</si>
  <si>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</si>
  <si>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</si>
  <si>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</si>
  <si>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</si>
  <si>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</si>
  <si>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</si>
  <si>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</si>
  <si>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</si>
  <si>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</si>
  <si>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</si>
  <si>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</si>
  <si>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</si>
  <si>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</si>
  <si>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</si>
  <si>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</si>
  <si>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</si>
  <si>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</si>
  <si>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</si>
  <si>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</si>
  <si>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</si>
  <si>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</si>
  <si>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</si>
  <si>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</si>
  <si>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</si>
  <si>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</si>
  <si>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</si>
  <si>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</si>
  <si>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</si>
  <si>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</si>
  <si>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</si>
  <si>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</si>
  <si>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</si>
  <si>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</si>
  <si>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</si>
  <si>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</si>
  <si>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</si>
  <si>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</si>
  <si>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</si>
  <si>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</si>
  <si>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</si>
  <si>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</si>
  <si>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</si>
  <si>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</si>
  <si>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</si>
  <si>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</si>
  <si>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</si>
  <si>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</si>
  <si>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</si>
  <si>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</si>
  <si>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</si>
  <si>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</si>
  <si>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</si>
  <si>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</si>
  <si>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</si>
  <si>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</si>
  <si>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</si>
  <si>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</si>
  <si>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</si>
  <si>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</si>
  <si>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</si>
  <si>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</si>
  <si>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</si>
  <si>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</si>
  <si>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</si>
  <si>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</si>
  <si>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</si>
  <si>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</si>
  <si>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</si>
  <si>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</si>
  <si>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</si>
  <si>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</si>
  <si>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</si>
  <si>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</si>
  <si>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</si>
  <si>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</si>
  <si>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</si>
  <si>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</si>
  <si>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</si>
  <si>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</si>
  <si>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</si>
  <si>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</si>
  <si>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</si>
  <si>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</si>
  <si>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</si>
  <si>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</si>
  <si>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</si>
  <si>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</si>
  <si>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</si>
  <si>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</si>
  <si>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</si>
  <si>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</si>
  <si>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</si>
  <si>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</si>
  <si>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</si>
  <si>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</si>
  <si>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</si>
  <si>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</si>
  <si>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</si>
  <si>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</si>
  <si>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</si>
  <si>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</si>
  <si>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</si>
  <si>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</si>
  <si>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</si>
  <si>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</si>
  <si>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</si>
  <si>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</si>
  <si>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</si>
  <si>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</si>
  <si>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</si>
  <si>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</si>
  <si>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</si>
  <si>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</si>
  <si>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</si>
  <si>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</si>
  <si>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</si>
  <si>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</si>
  <si>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</si>
  <si>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</si>
  <si>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</si>
  <si>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</si>
  <si>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</si>
  <si>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</si>
  <si>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</si>
  <si>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</si>
  <si>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</si>
  <si>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</si>
  <si>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</si>
  <si>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</si>
  <si>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</si>
  <si>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</si>
  <si>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</si>
  <si>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</si>
  <si>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</si>
  <si>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</si>
  <si>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</si>
  <si>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</si>
  <si>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</si>
  <si>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</si>
  <si>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</si>
  <si>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</si>
  <si>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</si>
  <si>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</si>
  <si>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</si>
  <si>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</si>
  <si>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</si>
  <si>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</si>
  <si>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</si>
  <si>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</si>
  <si>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</si>
  <si>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</si>
  <si>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</si>
  <si>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</si>
  <si>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</si>
  <si>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</si>
  <si>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</si>
  <si>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</si>
  <si>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</si>
  <si>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</si>
  <si>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</si>
  <si>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</si>
  <si>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</si>
  <si>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</si>
  <si>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</si>
  <si>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</si>
  <si>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</si>
  <si>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</si>
  <si>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</si>
  <si>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</si>
  <si>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</si>
  <si>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</si>
  <si>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</si>
  <si>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</si>
  <si>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</si>
  <si>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</si>
  <si>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</si>
  <si>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</si>
  <si>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</si>
  <si>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</si>
  <si>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</si>
  <si>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</si>
  <si>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</si>
  <si>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</si>
  <si>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</si>
  <si>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</si>
  <si>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</si>
  <si>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</si>
  <si>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</si>
  <si>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</si>
  <si>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</si>
  <si>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</si>
  <si>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</si>
  <si>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</si>
  <si>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</si>
  <si>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</si>
  <si>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</si>
  <si>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</si>
  <si>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</si>
  <si>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</si>
  <si>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</si>
  <si>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</si>
  <si>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</si>
  <si>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</si>
  <si>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</si>
  <si>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</si>
  <si>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</si>
  <si>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</si>
  <si>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</si>
  <si>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</si>
  <si>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</si>
  <si>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</si>
  <si>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</si>
  <si>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</si>
  <si>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</si>
  <si>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</si>
  <si>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</si>
  <si>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</si>
  <si>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</si>
  <si>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</si>
  <si>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</si>
  <si>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</si>
  <si>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</si>
  <si>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</si>
  <si>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</si>
  <si>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</si>
  <si>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</si>
  <si>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</si>
  <si>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</si>
  <si>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</si>
  <si>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</si>
  <si>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</si>
  <si>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</si>
  <si>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</si>
  <si>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</si>
  <si>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</si>
  <si>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</si>
  <si>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</si>
  <si>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</si>
  <si>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</si>
  <si>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</si>
  <si>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</si>
  <si>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</si>
  <si>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</si>
  <si>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</si>
  <si>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</si>
  <si>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</si>
  <si>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</si>
  <si>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</si>
  <si>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</si>
  <si>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</si>
  <si>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</si>
  <si>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</si>
  <si>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</si>
  <si>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</si>
  <si>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</si>
  <si>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</si>
  <si>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</si>
  <si>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</si>
  <si>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</si>
  <si>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</si>
  <si>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</si>
  <si>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</si>
  <si>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</si>
  <si>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</si>
  <si>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</si>
  <si>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</si>
  <si>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</si>
  <si>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</si>
  <si>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</si>
  <si>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</si>
  <si>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</si>
  <si>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</si>
  <si>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</si>
  <si>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</si>
  <si>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</si>
  <si>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</si>
  <si>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</si>
  <si>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</si>
  <si>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</si>
  <si>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</si>
  <si>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</si>
  <si>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</si>
  <si>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</si>
  <si>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</si>
  <si>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</si>
  <si>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</si>
  <si>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</si>
  <si>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</si>
  <si>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</si>
  <si>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</si>
  <si>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</si>
  <si>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</si>
  <si>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</si>
  <si>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</si>
  <si>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</si>
  <si>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</si>
  <si>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</si>
  <si>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</si>
  <si>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</si>
  <si>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</si>
  <si>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</si>
  <si>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</si>
  <si>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</si>
  <si>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</si>
  <si>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</si>
  <si>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</si>
  <si>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</si>
  <si>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</si>
  <si>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</si>
  <si>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</si>
  <si>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</si>
  <si>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</si>
  <si>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</si>
  <si>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</si>
  <si>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</si>
  <si>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</si>
  <si>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</si>
  <si>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</si>
  <si>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</si>
  <si>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</si>
  <si>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</si>
  <si>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</si>
  <si>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</si>
  <si>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</si>
  <si>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</si>
  <si>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</si>
  <si>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</si>
  <si>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</si>
  <si>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</si>
  <si>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</si>
  <si>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</si>
  <si>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</si>
  <si>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</si>
  <si>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</si>
  <si>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</si>
  <si>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</si>
  <si>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</si>
  <si>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</si>
  <si>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</si>
  <si>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</si>
  <si>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</si>
  <si>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</si>
  <si>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</si>
  <si>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</si>
  <si>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</si>
  <si>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</si>
  <si>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</si>
  <si>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</si>
  <si>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</si>
  <si>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</si>
  <si>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</si>
  <si>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</si>
  <si>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</si>
  <si>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</si>
  <si>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</si>
  <si>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</si>
  <si>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</si>
  <si>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</si>
  <si>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</si>
  <si>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</si>
  <si>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</si>
  <si>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</si>
  <si>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</si>
  <si>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</si>
  <si>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</si>
  <si>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</si>
  <si>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</si>
  <si>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</si>
  <si>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</si>
  <si>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</si>
  <si>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</si>
  <si>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</si>
  <si>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</si>
  <si>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</si>
  <si>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</si>
  <si>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</si>
  <si>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</si>
  <si>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</si>
  <si>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</si>
  <si>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</si>
  <si>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</si>
  <si>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</si>
  <si>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</si>
  <si>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</si>
  <si>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</si>
  <si>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</si>
  <si>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</si>
  <si>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</si>
  <si>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</si>
  <si>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</si>
  <si>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</si>
  <si>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</si>
  <si>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</si>
  <si>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</si>
  <si>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</si>
  <si>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</si>
  <si>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</si>
  <si>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</si>
  <si>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</si>
  <si>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</si>
  <si>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</si>
  <si>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</si>
  <si>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</si>
  <si>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</si>
  <si>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</si>
  <si>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</si>
  <si>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</si>
  <si>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</si>
  <si>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</si>
  <si>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</si>
  <si>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</si>
  <si>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</si>
  <si>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</si>
  <si>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</si>
  <si>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</si>
  <si>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</si>
  <si>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</si>
  <si>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</si>
  <si>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</si>
  <si>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</si>
  <si>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</si>
  <si>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</si>
  <si>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</si>
  <si>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</si>
  <si>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</si>
  <si>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</si>
  <si>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</si>
  <si>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</si>
  <si>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</si>
  <si>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</si>
  <si>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</si>
  <si>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</si>
  <si>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</si>
  <si>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</si>
  <si>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</si>
  <si>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</si>
  <si>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</si>
  <si>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</si>
  <si>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</si>
  <si>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</si>
  <si>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</si>
  <si>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</si>
  <si>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</si>
  <si>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</si>
  <si>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</si>
  <si>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</si>
  <si>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</si>
  <si>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</si>
  <si>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</si>
  <si>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</si>
  <si>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</si>
  <si>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</si>
  <si>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</si>
  <si>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</si>
  <si>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</si>
  <si>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</si>
  <si>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</si>
  <si>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</si>
  <si>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</si>
  <si>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</si>
  <si>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</si>
  <si>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</si>
  <si>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</si>
  <si>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</si>
  <si>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</si>
  <si>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</si>
  <si>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</si>
  <si>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</si>
  <si>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</si>
  <si>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</si>
  <si>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</si>
  <si>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</si>
  <si>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</si>
  <si>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</si>
  <si>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</si>
  <si>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</si>
  <si>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</si>
  <si>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</si>
  <si>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</si>
  <si>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</si>
  <si>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</si>
  <si>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</si>
  <si>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</si>
  <si>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</si>
  <si>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</si>
  <si>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</si>
  <si>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</si>
  <si>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</si>
  <si>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</si>
  <si>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</si>
  <si>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</si>
  <si>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</si>
  <si>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</si>
  <si>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</si>
  <si>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</si>
  <si>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</si>
  <si>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</si>
  <si>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</si>
  <si>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</si>
  <si>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</si>
  <si>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</si>
  <si>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</si>
  <si>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</si>
  <si>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</si>
  <si>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</si>
  <si>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</si>
  <si>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</si>
  <si>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</si>
  <si>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</si>
  <si>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</si>
  <si>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</si>
  <si>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</si>
  <si>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</si>
  <si>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</si>
  <si>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</si>
  <si>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</si>
  <si>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</si>
  <si>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</si>
  <si>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</si>
  <si>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</si>
  <si>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</si>
  <si>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</si>
  <si>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</si>
  <si>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</si>
  <si>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</si>
  <si>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</si>
  <si>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</si>
  <si>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</si>
  <si>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</si>
  <si>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</si>
  <si>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</si>
  <si>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</si>
  <si>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</si>
  <si>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</si>
  <si>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</si>
  <si>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</si>
  <si>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</si>
  <si>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</si>
  <si>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</si>
  <si>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</si>
  <si>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</si>
  <si>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</si>
  <si>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</si>
  <si>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</si>
  <si>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</si>
  <si>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</si>
  <si>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</si>
  <si>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</si>
  <si>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</si>
  <si>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</si>
  <si>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</si>
  <si>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</si>
  <si>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</si>
  <si>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</si>
  <si>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</si>
  <si>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</si>
  <si>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</si>
  <si>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</si>
  <si>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</si>
  <si>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</si>
  <si>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</si>
  <si>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</si>
  <si>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</si>
  <si>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</si>
  <si>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</si>
  <si>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</si>
  <si>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</si>
  <si>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</si>
  <si>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</si>
  <si>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</si>
  <si>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</si>
  <si>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</si>
  <si>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</si>
  <si>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</si>
  <si>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</si>
  <si>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</si>
  <si>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</si>
  <si>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</si>
  <si>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</si>
  <si>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</si>
  <si>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</si>
  <si>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</si>
  <si>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</si>
  <si>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</si>
  <si>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</si>
  <si>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</si>
  <si>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</si>
  <si>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</si>
  <si>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</si>
  <si>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</si>
  <si>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</si>
  <si>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</si>
  <si>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</si>
  <si>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</si>
  <si>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</si>
  <si>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</si>
  <si>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</si>
  <si>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</si>
  <si>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</si>
  <si>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</si>
  <si>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</si>
  <si>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</si>
  <si>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</si>
  <si>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</si>
  <si>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</si>
  <si>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</si>
  <si>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</si>
  <si>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</si>
  <si>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</si>
  <si>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</si>
  <si>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</si>
  <si>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</si>
  <si>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</si>
  <si>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</si>
  <si>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</si>
  <si>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</si>
  <si>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</si>
  <si>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</si>
  <si>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</si>
  <si>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</si>
  <si>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</si>
  <si>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</si>
  <si>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</si>
  <si>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</si>
  <si>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</si>
  <si>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</si>
  <si>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</si>
  <si>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</si>
  <si>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</si>
  <si>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</si>
  <si>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</si>
  <si>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</si>
  <si>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</si>
  <si>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</si>
  <si>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</si>
  <si>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</si>
  <si>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</si>
  <si>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</si>
  <si>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</si>
  <si>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</si>
  <si>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</si>
  <si>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</si>
  <si>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</si>
  <si>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</si>
  <si>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</si>
  <si>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</si>
  <si>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</si>
  <si>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</si>
  <si>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</si>
  <si>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</si>
  <si>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</si>
  <si>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</si>
  <si>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</si>
  <si>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</si>
  <si>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</si>
  <si>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</si>
  <si>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</si>
  <si>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</si>
  <si>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</si>
  <si>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</si>
  <si>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</si>
  <si>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</si>
  <si>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</si>
  <si>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</si>
  <si>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</si>
  <si>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</si>
  <si>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</si>
  <si>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</si>
  <si>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</si>
  <si>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</si>
  <si>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</si>
  <si>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</si>
  <si>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</si>
  <si>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</si>
  <si>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</si>
  <si>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</si>
  <si>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</si>
  <si>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</si>
  <si>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</si>
  <si>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</si>
  <si>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</si>
  <si>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</si>
  <si>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</si>
  <si>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</si>
  <si>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</si>
  <si>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</si>
  <si>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</si>
  <si>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</si>
  <si>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</si>
  <si>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</si>
  <si>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</si>
  <si>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</si>
  <si>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</si>
  <si>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</si>
  <si>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</si>
  <si>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</si>
  <si>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</si>
  <si>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</si>
  <si>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</si>
  <si>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</si>
  <si>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</si>
  <si>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</si>
  <si>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</si>
  <si>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</si>
  <si>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</si>
  <si>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</si>
  <si>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</si>
  <si>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</si>
  <si>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</si>
  <si>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</si>
  <si>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</si>
  <si>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</si>
  <si>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</si>
  <si>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</si>
  <si>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</si>
  <si>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</si>
  <si>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</si>
  <si>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</si>
  <si>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</si>
  <si>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</si>
  <si>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</si>
  <si>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</si>
  <si>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</si>
  <si>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</si>
  <si>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</si>
  <si>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</si>
  <si>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</si>
  <si>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</si>
  <si>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</si>
  <si>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</si>
  <si>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</si>
  <si>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</si>
  <si>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</si>
  <si>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</si>
  <si>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</si>
  <si>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</si>
  <si>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</si>
  <si>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</si>
  <si>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</si>
  <si>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</si>
  <si>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</si>
  <si>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</si>
  <si>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</si>
  <si>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</si>
  <si>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</si>
  <si>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</si>
  <si>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</si>
  <si>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</si>
  <si>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</si>
  <si>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</si>
  <si>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</si>
  <si>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</si>
  <si>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</si>
  <si>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</si>
  <si>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</si>
  <si>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</si>
  <si>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</si>
  <si>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</si>
  <si>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</si>
  <si>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</si>
  <si>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</si>
  <si>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</si>
  <si>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</si>
  <si>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</si>
  <si>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</si>
  <si>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</si>
  <si>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</si>
  <si>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</si>
  <si>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</si>
  <si>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</si>
  <si>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</si>
  <si>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</si>
  <si>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</si>
  <si>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</si>
  <si>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</si>
  <si>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</si>
  <si>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</si>
  <si>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</si>
  <si>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</si>
  <si>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</si>
  <si>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</si>
  <si>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</si>
  <si>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</si>
  <si>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</si>
  <si>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</si>
  <si>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</si>
  <si>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</si>
  <si>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</si>
  <si>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</si>
  <si>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</si>
  <si>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</si>
  <si>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</si>
  <si>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</si>
  <si>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</si>
  <si>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</si>
  <si>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</si>
  <si>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</si>
  <si>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</si>
  <si>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</si>
  <si>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</si>
  <si>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</si>
  <si>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</si>
  <si>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</si>
  <si>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</si>
  <si>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</si>
  <si>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</si>
  <si>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</si>
  <si>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</si>
  <si>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</si>
  <si>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</si>
  <si>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</si>
  <si>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</si>
  <si>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</si>
  <si>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</si>
  <si>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</si>
  <si>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</si>
  <si>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</si>
  <si>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</si>
  <si>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</si>
  <si>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</si>
  <si>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</si>
  <si>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</si>
  <si>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</si>
  <si>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</si>
  <si>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</si>
  <si>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</si>
  <si>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</si>
  <si>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</si>
  <si>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</si>
  <si>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</si>
  <si>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</si>
  <si>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</si>
  <si>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</si>
  <si>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</si>
  <si>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</si>
  <si>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</si>
  <si>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</si>
  <si>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</si>
  <si>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</si>
  <si>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</si>
  <si>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</si>
  <si>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</si>
  <si>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</si>
  <si>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</si>
  <si>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</si>
  <si>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</si>
  <si>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</si>
  <si>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</si>
  <si>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</si>
  <si>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</si>
  <si>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</si>
  <si>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</si>
  <si>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</si>
  <si>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</si>
  <si>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</si>
  <si>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</si>
  <si>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</si>
  <si>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</si>
  <si>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</si>
  <si>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</si>
  <si>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</si>
  <si>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</si>
  <si>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</si>
  <si>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</si>
  <si>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</si>
  <si>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</si>
  <si>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</si>
  <si>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</si>
  <si>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</si>
  <si>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</si>
  <si>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</si>
  <si>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</si>
  <si>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</si>
  <si>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</si>
  <si>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</si>
  <si>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</si>
  <si>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</si>
  <si>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</si>
  <si>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</si>
  <si>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</si>
  <si>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</si>
  <si>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</si>
  <si>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</si>
  <si>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</si>
  <si>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</si>
  <si>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</si>
  <si>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</si>
  <si>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</si>
  <si>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</si>
  <si>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</si>
  <si>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</si>
  <si>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</si>
  <si>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</si>
  <si>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</si>
  <si>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</si>
  <si>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</si>
  <si>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</si>
  <si>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</si>
  <si>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</si>
  <si>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</si>
  <si>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</si>
  <si>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</si>
  <si>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</si>
  <si>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</si>
  <si>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</si>
  <si>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</si>
  <si>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</si>
  <si>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</si>
  <si>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</si>
  <si>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</si>
  <si>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</si>
  <si>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</si>
  <si>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</si>
  <si>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</si>
  <si>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</si>
  <si>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</si>
  <si>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</si>
  <si>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</si>
  <si>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</si>
  <si>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</si>
  <si>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</si>
  <si>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</si>
  <si>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</si>
  <si>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</si>
  <si>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</si>
  <si>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</si>
  <si>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</si>
  <si>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</si>
  <si>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</si>
  <si>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</si>
  <si>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</si>
  <si>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</si>
  <si>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</si>
  <si>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</si>
  <si>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</si>
  <si>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</si>
  <si>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</si>
  <si>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</si>
  <si>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</si>
  <si>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</si>
  <si>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</si>
  <si>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</si>
  <si>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</si>
  <si>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</si>
  <si>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</si>
  <si>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</si>
  <si>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</si>
  <si>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</si>
  <si>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</si>
  <si>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</si>
  <si>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</si>
  <si>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</si>
  <si>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</si>
  <si>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</si>
  <si>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</si>
  <si>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</si>
  <si>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</si>
  <si>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</si>
  <si>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</si>
  <si>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</si>
  <si>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</si>
  <si>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</si>
  <si>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</si>
  <si>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</si>
  <si>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</si>
  <si>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</si>
  <si>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</si>
  <si>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</si>
  <si>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</si>
  <si>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</si>
  <si>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</si>
  <si>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</si>
  <si>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</si>
  <si>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</si>
  <si>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</si>
  <si>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</si>
  <si>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</si>
  <si>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</si>
  <si>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</si>
  <si>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</si>
  <si>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</si>
  <si>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</si>
  <si>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</si>
  <si>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</si>
  <si>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</si>
  <si>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</si>
  <si>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</si>
  <si>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</si>
  <si>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</si>
  <si>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</si>
  <si>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</si>
  <si>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</si>
  <si>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</si>
  <si>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</si>
  <si>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</si>
  <si>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</si>
  <si>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</si>
  <si>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</si>
  <si>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</si>
  <si>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</si>
  <si>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</si>
  <si>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</si>
  <si>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</si>
  <si>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</si>
  <si>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</si>
  <si>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</si>
  <si>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</si>
  <si>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</si>
  <si>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</si>
  <si>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</si>
  <si>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</si>
  <si>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</si>
  <si>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</si>
  <si>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</si>
  <si>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</si>
  <si>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</si>
  <si>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</si>
  <si>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</si>
  <si>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</si>
  <si>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</si>
  <si>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</si>
  <si>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</si>
  <si>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</si>
  <si>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</si>
  <si>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</si>
  <si>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</si>
  <si>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</si>
  <si>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</si>
  <si>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</si>
  <si>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</si>
  <si>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</si>
  <si>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</si>
  <si>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</si>
  <si>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</si>
  <si>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</si>
  <si>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</si>
  <si>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</si>
  <si>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</si>
  <si>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</si>
  <si>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</si>
  <si>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</si>
  <si>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</si>
  <si>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</si>
  <si>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</si>
  <si>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</si>
  <si>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</si>
  <si>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</si>
  <si>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</si>
  <si>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</si>
  <si>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</si>
  <si>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</si>
  <si>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</si>
  <si>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</si>
  <si>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</si>
  <si>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</si>
  <si>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</si>
  <si>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</si>
  <si>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</si>
  <si>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</si>
  <si>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</si>
  <si>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</si>
  <si>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</si>
  <si>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</si>
  <si>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</si>
  <si>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</si>
  <si>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</si>
  <si>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</si>
  <si>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</si>
  <si>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</si>
  <si>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</si>
  <si>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</si>
  <si>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</si>
  <si>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</si>
  <si>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</si>
  <si>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</si>
  <si>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</si>
  <si>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</si>
  <si>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</si>
  <si>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</si>
  <si>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</si>
  <si>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</si>
  <si>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</si>
  <si>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</si>
  <si>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</si>
  <si>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</si>
  <si>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</si>
  <si>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</si>
  <si>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</si>
  <si>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</si>
  <si>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</si>
  <si>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</si>
  <si>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</si>
  <si>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</si>
  <si>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</si>
  <si>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</si>
  <si>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</si>
  <si>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</si>
  <si>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</si>
  <si>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</si>
  <si>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</si>
  <si>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</si>
  <si>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</si>
  <si>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</si>
  <si>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</si>
  <si>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</si>
  <si>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</si>
  <si>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</si>
  <si>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</si>
  <si>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</si>
  <si>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</si>
  <si>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</si>
  <si>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</si>
  <si>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</si>
  <si>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</si>
  <si>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</si>
  <si>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</si>
  <si>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</si>
  <si>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</si>
  <si>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</si>
  <si>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</si>
  <si>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</si>
  <si>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</si>
  <si>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</si>
  <si>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</si>
  <si>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</si>
  <si>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</si>
  <si>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</si>
  <si>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</si>
  <si>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</si>
  <si>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</si>
  <si>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</si>
  <si>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</si>
  <si>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</si>
  <si>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</si>
  <si>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</si>
  <si>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</si>
  <si>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</si>
  <si>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</si>
  <si>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</si>
  <si>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</si>
  <si>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</si>
  <si>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</si>
  <si>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</si>
  <si>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</si>
  <si>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</si>
  <si>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</si>
  <si>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</si>
  <si>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</si>
  <si>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</si>
  <si>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</si>
  <si>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</si>
  <si>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</si>
  <si>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</si>
  <si>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</si>
  <si>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</si>
  <si>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</si>
  <si>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</si>
  <si>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</si>
  <si>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</si>
  <si>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</si>
  <si>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</si>
  <si>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</si>
  <si>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</si>
  <si>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</si>
  <si>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</si>
  <si>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</si>
  <si>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</si>
  <si>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</si>
  <si>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</si>
  <si>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</si>
  <si>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</si>
  <si>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</si>
  <si>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</si>
  <si>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</si>
  <si>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</si>
  <si>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</si>
  <si>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</si>
  <si>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</si>
  <si>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</si>
  <si>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</si>
  <si>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</si>
  <si>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</si>
  <si>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</si>
  <si>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</si>
  <si>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</si>
  <si>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</si>
  <si>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</si>
  <si>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</si>
  <si>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</si>
  <si>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</si>
  <si>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</si>
  <si>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</si>
  <si>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</si>
  <si>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</si>
  <si>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</si>
  <si>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</si>
  <si>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</si>
  <si>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</si>
  <si>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</si>
  <si>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</si>
  <si>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</si>
  <si>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</si>
  <si>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</si>
  <si>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</si>
  <si>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</si>
  <si>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</si>
  <si>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</si>
  <si>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</si>
  <si>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</si>
  <si>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</si>
  <si>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</si>
  <si>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</si>
  <si>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</si>
  <si>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</si>
  <si>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</si>
  <si>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</si>
  <si>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</si>
  <si>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</si>
  <si>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</si>
  <si>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</si>
  <si>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</si>
  <si>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</si>
  <si>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</si>
  <si>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</si>
  <si>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</si>
  <si>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</si>
  <si>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</si>
  <si>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</si>
  <si>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</si>
  <si>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</si>
  <si>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</si>
  <si>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</si>
  <si>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</si>
  <si>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</si>
  <si>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</si>
  <si>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</si>
  <si>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</si>
  <si>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</si>
  <si>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</si>
  <si>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</si>
  <si>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</si>
  <si>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</si>
  <si>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</si>
  <si>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</si>
  <si>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</si>
  <si>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</si>
  <si>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</si>
  <si>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</si>
  <si>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</si>
  <si>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</si>
  <si>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</si>
  <si>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</si>
  <si>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</si>
  <si>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</si>
  <si>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</si>
  <si>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</si>
  <si>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</si>
  <si>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</si>
  <si>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</si>
  <si>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</si>
  <si>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</si>
  <si>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</si>
  <si>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</si>
  <si>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</si>
  <si>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</si>
  <si>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</si>
  <si>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</si>
  <si>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</si>
  <si>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</si>
  <si>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</si>
  <si>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</si>
  <si>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</si>
  <si>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</si>
  <si>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</si>
  <si>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</si>
  <si>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</si>
  <si>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</si>
  <si>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</si>
  <si>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</si>
  <si>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</si>
  <si>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</si>
  <si>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</si>
  <si>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</si>
  <si>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</si>
  <si>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</si>
  <si>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</si>
  <si>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</si>
  <si>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</si>
  <si>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</si>
  <si>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</si>
  <si>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</si>
  <si>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</si>
  <si>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</si>
  <si>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</si>
  <si>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</si>
  <si>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</si>
  <si>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</si>
  <si>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</si>
  <si>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</si>
  <si>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</si>
  <si>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</si>
  <si>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</si>
  <si>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</si>
  <si>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</si>
  <si>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</si>
  <si>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</si>
  <si>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</si>
  <si>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</si>
  <si>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</si>
  <si>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</si>
  <si>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</si>
  <si>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</si>
  <si>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</si>
  <si>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</si>
  <si>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</si>
  <si>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</si>
  <si>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</si>
  <si>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</si>
  <si>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</si>
  <si>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</si>
  <si>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</si>
  <si>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</si>
  <si>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</si>
  <si>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</si>
  <si>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</si>
  <si>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</si>
  <si>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</si>
  <si>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</si>
  <si>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</si>
  <si>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</si>
  <si>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</si>
  <si>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</si>
  <si>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</si>
  <si>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</si>
  <si>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</si>
  <si>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</si>
  <si>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</si>
  <si>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</si>
  <si>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</si>
  <si>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</si>
  <si>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</si>
  <si>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</si>
  <si>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</si>
  <si>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</si>
  <si>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</si>
  <si>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</si>
  <si>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</si>
  <si>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</si>
  <si>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</si>
  <si>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</si>
  <si>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</si>
  <si>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</si>
  <si>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</si>
  <si>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</si>
  <si>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</si>
  <si>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</si>
  <si>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</si>
  <si>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</si>
  <si>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</si>
  <si>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</si>
  <si>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</si>
  <si>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</si>
  <si>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</si>
  <si>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</si>
  <si>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</si>
  <si>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</si>
  <si>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</si>
  <si>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</si>
  <si>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</si>
  <si>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</si>
  <si>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</si>
  <si>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</si>
  <si>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</si>
  <si>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</si>
  <si>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</si>
  <si>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</si>
  <si>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</si>
  <si>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</si>
  <si>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</si>
  <si>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</si>
  <si>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</si>
  <si>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</si>
  <si>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</si>
  <si>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</si>
  <si>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</si>
  <si>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</si>
  <si>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</si>
  <si>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</si>
  <si>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</si>
  <si>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</si>
  <si>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</si>
  <si>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</si>
  <si>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</si>
  <si>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</si>
  <si>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</si>
  <si>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</si>
  <si>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</si>
  <si>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</si>
  <si>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</si>
  <si>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</si>
  <si>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</si>
  <si>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</si>
  <si>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</si>
  <si>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</si>
  <si>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</si>
  <si>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</si>
  <si>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</si>
  <si>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</si>
  <si>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</si>
  <si>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</si>
  <si>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</si>
  <si>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</si>
  <si>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</si>
  <si>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</si>
  <si>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</si>
  <si>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</si>
  <si>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</si>
  <si>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</si>
  <si>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</si>
  <si>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</si>
  <si>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</si>
  <si>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</si>
  <si>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</si>
  <si>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</si>
  <si>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</si>
  <si>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</si>
  <si>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</si>
  <si>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</si>
  <si>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</si>
  <si>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</si>
  <si>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</si>
  <si>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</si>
  <si>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</si>
  <si>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</si>
  <si>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</si>
  <si>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</si>
  <si>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</si>
  <si>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</si>
  <si>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</si>
  <si>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</si>
  <si>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</si>
  <si>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</si>
  <si>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</si>
  <si>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</si>
  <si>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</si>
  <si>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</si>
  <si>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</si>
  <si>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</si>
  <si>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</si>
  <si>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</si>
  <si>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</si>
  <si>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</si>
  <si>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</si>
  <si>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</si>
  <si>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</si>
  <si>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</si>
  <si>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</si>
  <si>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</si>
  <si>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</si>
  <si>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</si>
  <si>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</si>
  <si>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</si>
  <si>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</si>
  <si>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</si>
  <si>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</si>
  <si>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</si>
  <si>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</si>
  <si>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</si>
  <si>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</si>
  <si>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</si>
  <si>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</si>
  <si>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</si>
  <si>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</si>
  <si>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</si>
  <si>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</si>
  <si>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</si>
  <si>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</si>
  <si>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</si>
  <si>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</si>
  <si>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</si>
  <si>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</si>
  <si>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</si>
  <si>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</si>
  <si>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</si>
  <si>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</si>
  <si>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</si>
  <si>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</si>
  <si>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</si>
  <si>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</si>
  <si>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</si>
  <si>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</si>
  <si>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</si>
  <si>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</si>
  <si>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</si>
  <si>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</si>
  <si>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</si>
  <si>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</si>
  <si>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</si>
  <si>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</si>
  <si>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</si>
  <si>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</si>
  <si>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</si>
  <si>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</si>
  <si>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</si>
  <si>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</si>
  <si>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</si>
  <si>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</si>
  <si>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</si>
  <si>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</si>
  <si>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</si>
  <si>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</si>
  <si>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</si>
  <si>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</si>
  <si>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</si>
  <si>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</si>
  <si>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</si>
  <si>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</si>
  <si>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</si>
  <si>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</si>
  <si>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</si>
  <si>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</si>
  <si>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</si>
  <si>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</si>
  <si>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</si>
  <si>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</si>
  <si>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</si>
  <si>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</si>
  <si>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</si>
  <si>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</si>
  <si>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</si>
  <si>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</si>
  <si>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</si>
  <si>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</si>
  <si>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</si>
  <si>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</si>
  <si>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</si>
  <si>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</si>
  <si>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</si>
  <si>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</si>
  <si>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</si>
  <si>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</si>
  <si>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</si>
  <si>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</si>
  <si>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</si>
  <si>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</si>
  <si>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</si>
  <si>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</si>
  <si>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</si>
  <si>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</si>
  <si>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</si>
  <si>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</si>
  <si>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</si>
  <si>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</si>
  <si>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</si>
  <si>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</si>
  <si>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</si>
  <si>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</si>
  <si>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</si>
  <si>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</si>
  <si>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</si>
  <si>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</si>
  <si>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</si>
  <si>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</si>
  <si>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</si>
  <si>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</si>
  <si>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</si>
  <si>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</si>
  <si>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</si>
  <si>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</si>
  <si>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</si>
  <si>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</si>
  <si>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</si>
  <si>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</si>
  <si>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</si>
  <si>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</si>
  <si>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</si>
  <si>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</si>
  <si>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</si>
  <si>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</si>
  <si>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</si>
  <si>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</si>
  <si>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</si>
  <si>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</si>
  <si>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</si>
  <si>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</si>
  <si>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</si>
  <si>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</si>
  <si>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</si>
  <si>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</si>
  <si>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</si>
  <si>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</si>
  <si>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</si>
  <si>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</si>
  <si>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</si>
  <si>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</si>
  <si>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</si>
  <si>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</si>
  <si>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</si>
  <si>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</si>
  <si>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</si>
  <si>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</si>
  <si>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</si>
  <si>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</si>
  <si>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</si>
  <si>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</si>
  <si>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</si>
  <si>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</si>
  <si>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</si>
  <si>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</si>
  <si>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</si>
  <si>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</si>
  <si>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</si>
  <si>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</si>
  <si>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</si>
  <si>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</si>
  <si>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</si>
  <si>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</si>
  <si>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</si>
  <si>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</si>
  <si>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</si>
  <si>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</si>
  <si>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</si>
  <si>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</si>
  <si>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</si>
  <si>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</si>
  <si>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</si>
  <si>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</si>
  <si>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</si>
  <si>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</si>
  <si>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</si>
  <si>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</si>
  <si>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</si>
  <si>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</si>
  <si>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</si>
  <si>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</si>
  <si>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</si>
  <si>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</si>
  <si>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</si>
  <si>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</si>
  <si>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</si>
  <si>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</si>
  <si>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</si>
  <si>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</si>
  <si>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</si>
  <si>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</si>
  <si>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</si>
  <si>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</si>
  <si>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</si>
  <si>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</si>
  <si>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</si>
  <si>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</si>
  <si>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</si>
  <si>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</si>
  <si>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</si>
  <si>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</si>
  <si>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</si>
  <si>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</si>
  <si>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</si>
  <si>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</si>
  <si>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</si>
  <si>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</si>
  <si>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</si>
  <si>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</si>
  <si>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</si>
  <si>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</si>
  <si>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</si>
  <si>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</si>
  <si>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</si>
  <si>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</si>
  <si>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</si>
  <si>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</si>
  <si>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</si>
  <si>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</si>
  <si>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</si>
  <si>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</si>
  <si>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</si>
  <si>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</si>
  <si>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</si>
  <si>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</si>
  <si>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</si>
  <si>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</si>
  <si>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</si>
  <si>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</si>
  <si>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</si>
  <si>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</si>
  <si>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</si>
  <si>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</si>
  <si>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</si>
  <si>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</si>
  <si>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</si>
  <si>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</si>
  <si>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</si>
  <si>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</si>
  <si>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</si>
  <si>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</si>
  <si>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</si>
  <si>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</si>
  <si>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</si>
  <si>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</si>
  <si>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</si>
  <si>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</si>
  <si>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</si>
  <si>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</si>
  <si>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</si>
  <si>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</si>
  <si>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</si>
  <si>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</si>
  <si>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</si>
  <si>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</si>
  <si>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</si>
  <si>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</si>
  <si>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</si>
  <si>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</si>
  <si>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</si>
  <si>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</si>
  <si>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</si>
  <si>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</si>
  <si>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</si>
  <si>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</si>
  <si>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</si>
  <si>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</si>
  <si>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</si>
  <si>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</si>
  <si>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</si>
  <si>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</si>
  <si>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</si>
  <si>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</si>
  <si>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</si>
  <si>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</si>
  <si>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</si>
  <si>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</si>
  <si>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</si>
  <si>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</si>
  <si>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</si>
  <si>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</si>
  <si>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</si>
  <si>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</si>
  <si>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</si>
  <si>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</si>
  <si>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</si>
  <si>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</si>
  <si>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</si>
  <si>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</si>
  <si>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</si>
  <si>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</si>
  <si>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</si>
  <si>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</si>
  <si>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</si>
  <si>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</si>
  <si>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</si>
  <si>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</si>
  <si>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</si>
  <si>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</si>
  <si>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</si>
  <si>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</si>
  <si>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</si>
  <si>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</si>
  <si>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</si>
  <si>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</si>
  <si>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</si>
  <si>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</si>
  <si>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</si>
  <si>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</si>
  <si>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</si>
  <si>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</si>
  <si>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</si>
  <si>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</si>
  <si>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</si>
  <si>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</si>
  <si>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</si>
  <si>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</si>
  <si>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</si>
  <si>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</si>
  <si>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</si>
  <si>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</si>
  <si>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</si>
  <si>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</si>
  <si>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</si>
  <si>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</si>
  <si>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</si>
  <si>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</si>
  <si>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</si>
  <si>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</si>
  <si>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</si>
  <si>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</si>
  <si>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</si>
  <si>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</si>
  <si>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</si>
  <si>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</si>
  <si>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</si>
  <si>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</si>
  <si>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</si>
  <si>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</si>
  <si>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</si>
  <si>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</si>
  <si>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</si>
  <si>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</si>
  <si>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</si>
  <si>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</si>
  <si>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</si>
  <si>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</si>
  <si>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</si>
  <si>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</si>
  <si>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</si>
  <si>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</si>
  <si>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</si>
  <si>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</si>
  <si>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</si>
  <si>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</si>
  <si>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</si>
  <si>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</si>
  <si>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</si>
  <si>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</si>
  <si>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</si>
  <si>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</si>
  <si>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</si>
  <si>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</si>
  <si>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</si>
  <si>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</si>
  <si>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</si>
  <si>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</si>
  <si>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</si>
  <si>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</si>
  <si>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</si>
  <si>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</si>
  <si>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</si>
  <si>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</si>
  <si>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</si>
  <si>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</si>
  <si>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</si>
  <si>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</si>
  <si>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</si>
  <si>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</si>
  <si>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</si>
  <si>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</si>
  <si>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</si>
  <si>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</si>
  <si>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</si>
  <si>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</si>
  <si>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</si>
  <si>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</si>
  <si>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</si>
  <si>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</si>
  <si>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</si>
  <si>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</si>
  <si>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</si>
  <si>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</si>
  <si>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</si>
  <si>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</si>
  <si>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</si>
  <si>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</si>
  <si>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</si>
  <si>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</si>
  <si>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</si>
  <si>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</si>
  <si>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</si>
  <si>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</si>
  <si>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</si>
  <si>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</si>
  <si>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</si>
  <si>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</si>
  <si>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</si>
  <si>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</si>
  <si>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</si>
  <si>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</si>
  <si>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</si>
  <si>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</si>
  <si>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</si>
  <si>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</si>
  <si>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</si>
  <si>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</si>
  <si>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</si>
  <si>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</si>
  <si>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</si>
  <si>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</si>
  <si>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</si>
  <si>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</si>
  <si>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</si>
  <si>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</si>
  <si>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</si>
  <si>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</si>
  <si>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</si>
  <si>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</si>
  <si>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</si>
  <si>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</si>
  <si>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</si>
  <si>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</si>
  <si>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</si>
  <si>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</si>
  <si>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</si>
  <si>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</si>
  <si>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</si>
  <si>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</si>
  <si>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</si>
  <si>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</si>
  <si>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</si>
  <si>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</si>
  <si>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</si>
  <si>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</si>
  <si>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</si>
  <si>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</si>
  <si>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</si>
  <si>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</si>
  <si>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</si>
  <si>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</si>
  <si>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</si>
  <si>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</si>
  <si>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</si>
  <si>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</si>
  <si>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</si>
  <si>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</si>
  <si>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</si>
  <si>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</si>
  <si>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</si>
  <si>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</si>
  <si>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</si>
  <si>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</si>
  <si>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</si>
  <si>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</si>
  <si>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</si>
  <si>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</si>
  <si>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</si>
  <si>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</si>
  <si>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</si>
  <si>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</si>
  <si>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</si>
  <si>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</si>
  <si>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</si>
  <si>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</si>
  <si>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</si>
  <si>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</si>
  <si>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</si>
  <si>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</si>
  <si>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</si>
  <si>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</si>
  <si>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</si>
  <si>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</si>
  <si>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</si>
  <si>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</si>
  <si>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</si>
  <si>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</si>
  <si>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</si>
  <si>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</si>
  <si>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</si>
  <si>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</si>
  <si>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</si>
  <si>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</si>
  <si>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</si>
  <si>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</si>
  <si>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</si>
  <si>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</si>
  <si>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</si>
  <si>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</si>
  <si>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</si>
  <si>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</si>
  <si>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</si>
  <si>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</si>
  <si>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</si>
  <si>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</si>
  <si>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</si>
  <si>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</si>
  <si>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</si>
  <si>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</si>
  <si>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</si>
  <si>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</si>
  <si>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</si>
  <si>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</si>
  <si>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</si>
  <si>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</si>
  <si>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</si>
  <si>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</si>
  <si>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</si>
  <si>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</si>
  <si>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</si>
  <si>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</si>
  <si>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</si>
  <si>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</si>
  <si>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</si>
  <si>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</si>
  <si>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</si>
  <si>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</si>
  <si>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</si>
  <si>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</si>
  <si>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</si>
  <si>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</si>
  <si>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</si>
  <si>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</si>
  <si>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</si>
  <si>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</si>
  <si>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</si>
  <si>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</si>
  <si>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</si>
  <si>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</si>
  <si>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</si>
  <si>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</si>
  <si>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</si>
  <si>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</si>
  <si>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</si>
  <si>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</si>
  <si>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</si>
  <si>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</si>
  <si>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</si>
  <si>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</si>
  <si>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</si>
  <si>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</si>
  <si>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</si>
  <si>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</si>
  <si>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</si>
  <si>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</si>
  <si>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</si>
  <si>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</si>
  <si>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</si>
  <si>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</si>
  <si>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</si>
  <si>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</si>
  <si>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</si>
  <si>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</si>
  <si>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</si>
  <si>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</si>
  <si>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</si>
  <si>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</si>
  <si>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</si>
  <si>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</si>
  <si>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</si>
  <si>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</si>
  <si>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</si>
  <si>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</si>
  <si>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</si>
  <si>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</si>
  <si>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</si>
  <si>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</si>
  <si>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</si>
  <si>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</si>
  <si>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</si>
  <si>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</si>
  <si>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</si>
  <si>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</si>
  <si>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</si>
  <si>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</si>
  <si>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</si>
  <si>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</si>
  <si>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</si>
  <si>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</si>
  <si>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</si>
  <si>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</si>
  <si>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</si>
  <si>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</si>
  <si>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</si>
  <si>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</si>
  <si>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</si>
  <si>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</si>
  <si>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</si>
  <si>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</si>
  <si>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</si>
  <si>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</si>
  <si>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</si>
  <si>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</si>
  <si>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</si>
  <si>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</si>
  <si>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</si>
  <si>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</si>
  <si>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</si>
  <si>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</si>
  <si>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</si>
  <si>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</si>
  <si>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</si>
  <si>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</si>
  <si>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</si>
  <si>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</si>
  <si>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</si>
  <si>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</si>
  <si>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</si>
  <si>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</si>
  <si>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</si>
  <si>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</si>
  <si>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</si>
  <si>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</si>
  <si>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</si>
  <si>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</si>
  <si>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</si>
  <si>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</si>
  <si>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</si>
  <si>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</si>
  <si>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</si>
  <si>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</si>
  <si>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</si>
  <si>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</si>
  <si>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</si>
  <si>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</si>
  <si>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</si>
  <si>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</si>
  <si>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</si>
  <si>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</si>
  <si>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</si>
  <si>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</si>
  <si>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</si>
  <si>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</si>
  <si>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</si>
  <si>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</si>
  <si>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</si>
  <si>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</si>
  <si>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</si>
  <si>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</si>
  <si>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</si>
  <si>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</si>
  <si>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</si>
  <si>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</si>
  <si>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</si>
  <si>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</si>
  <si>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</si>
  <si>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</si>
  <si>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</si>
  <si>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</si>
  <si>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</si>
  <si>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</si>
  <si>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</si>
  <si>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</si>
  <si>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</si>
  <si>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</si>
  <si>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</si>
  <si>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</si>
  <si>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</si>
  <si>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</si>
  <si>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</si>
  <si>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</si>
  <si>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</si>
  <si>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</si>
  <si>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</si>
  <si>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</si>
  <si>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</si>
  <si>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</si>
  <si>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</si>
  <si>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</si>
  <si>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</si>
  <si>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</si>
  <si>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</si>
  <si>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</si>
  <si>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</si>
  <si>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</si>
  <si>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</si>
  <si>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</si>
  <si>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</si>
  <si>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</si>
  <si>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</si>
  <si>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</si>
  <si>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</si>
  <si>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</si>
  <si>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</si>
  <si>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</si>
  <si>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</si>
  <si>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</si>
  <si>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</si>
  <si>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</si>
  <si>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</si>
  <si>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</si>
  <si>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</si>
  <si>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</si>
  <si>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</si>
  <si>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</si>
  <si>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</si>
  <si>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</si>
  <si>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</si>
  <si>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</si>
  <si>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</si>
  <si>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</si>
  <si>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</si>
  <si>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</si>
  <si>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</si>
  <si>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</si>
  <si>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</si>
  <si>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</si>
  <si>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</si>
  <si>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</si>
  <si>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</si>
  <si>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</si>
  <si>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</si>
  <si>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</si>
  <si>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</si>
  <si>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</si>
  <si>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</si>
  <si>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</si>
  <si>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</si>
  <si>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</si>
  <si>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</si>
  <si>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</si>
  <si>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</si>
  <si>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</si>
  <si>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</si>
  <si>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</si>
  <si>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</si>
  <si>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</si>
  <si>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</si>
  <si>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</si>
  <si>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</si>
  <si>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</si>
  <si>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</si>
  <si>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</si>
  <si>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</si>
  <si>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</si>
  <si>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</si>
  <si>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</si>
  <si>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</si>
  <si>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</si>
  <si>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</si>
  <si>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</si>
  <si>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</si>
  <si>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</si>
  <si>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</si>
  <si>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</si>
  <si>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</si>
  <si>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</si>
  <si>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</si>
  <si>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</si>
  <si>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</si>
  <si>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</si>
  <si>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</si>
  <si>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</si>
  <si>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</si>
  <si>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</si>
  <si>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</si>
  <si>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</si>
  <si>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</si>
  <si>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</si>
  <si>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</si>
  <si>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</si>
  <si>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</si>
  <si>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</si>
  <si>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</si>
  <si>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</si>
  <si>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</si>
  <si>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</si>
  <si>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</si>
  <si>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</si>
  <si>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</si>
  <si>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</si>
  <si>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</si>
  <si>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</si>
  <si>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</si>
  <si>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</si>
  <si>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</si>
  <si>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</si>
  <si>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</si>
  <si>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</si>
  <si>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</si>
  <si>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</si>
  <si>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</si>
  <si>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</si>
  <si>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</si>
  <si>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</si>
  <si>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</si>
  <si>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</si>
  <si>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</si>
  <si>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</si>
  <si>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</si>
  <si>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</si>
  <si>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</si>
  <si>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</si>
  <si>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</si>
  <si>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</si>
  <si>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</si>
  <si>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</si>
  <si>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</si>
  <si>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</si>
  <si>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</si>
  <si>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</si>
  <si>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</si>
  <si>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</si>
  <si>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</si>
  <si>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</si>
  <si>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</si>
  <si>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</si>
  <si>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</si>
  <si>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</si>
  <si>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</si>
  <si>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</si>
  <si>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</si>
  <si>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</si>
  <si>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</si>
  <si>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</si>
  <si>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</si>
  <si>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</si>
  <si>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</si>
  <si>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</si>
  <si>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</si>
  <si>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</si>
  <si>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</si>
  <si>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</si>
  <si>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</si>
  <si>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</si>
  <si>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</si>
  <si>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</si>
  <si>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</si>
  <si>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</si>
  <si>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</si>
  <si>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</si>
  <si>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</si>
  <si>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</si>
  <si>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</si>
  <si>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</si>
  <si>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</si>
  <si>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</si>
  <si>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</si>
  <si>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</si>
  <si>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</si>
  <si>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</si>
  <si>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</si>
  <si>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</si>
  <si>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</si>
  <si>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</si>
  <si>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</si>
  <si>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</si>
  <si>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</si>
  <si>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</si>
  <si>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</si>
  <si>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</si>
  <si>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</si>
  <si>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</si>
  <si>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</si>
  <si>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</si>
  <si>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</si>
  <si>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</si>
  <si>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</si>
  <si>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</si>
  <si>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</si>
  <si>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</si>
  <si>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</si>
  <si>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</si>
  <si>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</si>
  <si>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</si>
  <si>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</si>
  <si>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</si>
  <si>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</si>
  <si>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</si>
  <si>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</si>
  <si>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</si>
  <si>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</si>
  <si>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</si>
  <si>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</si>
  <si>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</si>
  <si>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</si>
  <si>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</si>
  <si>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</si>
  <si>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</si>
  <si>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</si>
  <si>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</si>
  <si>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</si>
  <si>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</si>
  <si>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</si>
  <si>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</si>
  <si>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</si>
  <si>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</si>
  <si>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</si>
  <si>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</si>
  <si>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</si>
  <si>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</si>
  <si>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</si>
  <si>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</si>
  <si>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</si>
  <si>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</si>
  <si>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</si>
  <si>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</si>
  <si>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</si>
  <si>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</si>
  <si>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</si>
  <si>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</si>
  <si>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</si>
  <si>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</si>
  <si>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</si>
  <si>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</si>
  <si>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</si>
  <si>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</si>
  <si>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</si>
  <si>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</si>
  <si>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</si>
  <si>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</si>
  <si>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</si>
  <si>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</si>
  <si>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</si>
  <si>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</si>
  <si>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</si>
  <si>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</si>
  <si>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</si>
  <si>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</si>
  <si>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</si>
  <si>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</si>
  <si>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</si>
  <si>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</si>
  <si>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</si>
  <si>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</si>
  <si>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</si>
  <si>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</si>
  <si>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</si>
  <si>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</si>
  <si>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</si>
  <si>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</si>
  <si>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</si>
  <si>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</si>
  <si>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</si>
  <si>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</si>
  <si>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</si>
  <si>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</si>
  <si>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</si>
  <si>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</si>
  <si>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</si>
  <si>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</si>
  <si>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</si>
  <si>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</si>
  <si>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</si>
  <si>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</si>
  <si>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</si>
  <si>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</si>
  <si>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</si>
  <si>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</si>
  <si>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</si>
  <si>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</si>
  <si>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</si>
  <si>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</si>
  <si>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</si>
  <si>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</si>
  <si>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</si>
  <si>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</si>
  <si>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</si>
  <si>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</si>
  <si>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</si>
  <si>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</si>
  <si>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</si>
  <si>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</si>
  <si>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</si>
  <si>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</si>
  <si>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</si>
  <si>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</si>
  <si>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</si>
  <si>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</si>
  <si>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</si>
  <si>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</si>
  <si>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</si>
  <si>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</si>
  <si>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</si>
  <si>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</si>
  <si>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</si>
  <si>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</si>
  <si>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</si>
  <si>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</si>
  <si>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</si>
  <si>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</si>
  <si>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</si>
  <si>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</si>
  <si>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</si>
  <si>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</si>
  <si>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</si>
  <si>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</si>
  <si>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</si>
  <si>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</si>
  <si>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</si>
  <si>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</si>
  <si>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</si>
  <si>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</si>
  <si>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</si>
  <si>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</si>
  <si>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</si>
  <si>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</si>
  <si>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</si>
  <si>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</si>
  <si>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</si>
  <si>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</si>
  <si>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</si>
  <si>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</si>
  <si>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</si>
  <si>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</si>
  <si>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</si>
  <si>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</si>
  <si>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</si>
  <si>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</si>
  <si>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</si>
  <si>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</si>
  <si>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</si>
  <si>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</si>
  <si>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</si>
  <si>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</si>
  <si>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</si>
  <si>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</si>
  <si>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</si>
  <si>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</si>
  <si>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</si>
  <si>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</si>
  <si>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</si>
  <si>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</si>
  <si>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</si>
  <si>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</si>
  <si>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</si>
  <si>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</si>
  <si>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</si>
  <si>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</si>
  <si>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</si>
  <si>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</si>
  <si>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</si>
  <si>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</si>
  <si>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</si>
  <si>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</si>
  <si>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</si>
  <si>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</si>
  <si>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</si>
  <si>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</si>
  <si>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</si>
  <si>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</si>
  <si>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</si>
  <si>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</si>
  <si>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</si>
  <si>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</si>
  <si>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</si>
  <si>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</si>
  <si>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</si>
  <si>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</si>
  <si>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</si>
  <si>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</si>
  <si>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</si>
  <si>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</si>
  <si>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</si>
  <si>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</si>
  <si>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</si>
  <si>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</si>
  <si>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</si>
  <si>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</si>
  <si>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</si>
  <si>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</si>
  <si>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</si>
  <si>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</si>
  <si>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</si>
  <si>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</si>
  <si>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</si>
  <si>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</si>
  <si>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</si>
  <si>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</si>
  <si>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</si>
  <si>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</si>
  <si>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</si>
  <si>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</si>
  <si>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</si>
  <si>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</si>
  <si>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</si>
  <si>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</si>
  <si>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</si>
  <si>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</si>
  <si>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</si>
  <si>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</si>
  <si>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</si>
  <si>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</si>
  <si>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</si>
  <si>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</si>
  <si>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</si>
  <si>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</si>
  <si>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</si>
  <si>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</si>
  <si>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</si>
  <si>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</si>
  <si>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</si>
  <si>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</si>
  <si>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</si>
  <si>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</si>
  <si>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</si>
  <si>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</si>
  <si>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</si>
  <si>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</si>
  <si>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</si>
  <si>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</si>
  <si>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</si>
  <si>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</si>
  <si>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</si>
  <si>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</si>
  <si>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</si>
  <si>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</si>
  <si>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</si>
  <si>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</si>
  <si>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</si>
  <si>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</si>
  <si>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</si>
  <si>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</si>
  <si>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</si>
  <si>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</si>
  <si>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</si>
  <si>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</si>
  <si>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</si>
  <si>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</si>
  <si>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</si>
  <si>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</si>
  <si>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</si>
  <si>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</si>
  <si>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</si>
  <si>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</si>
  <si>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</si>
  <si>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</si>
  <si>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</si>
  <si>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</si>
  <si>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</si>
  <si>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</si>
  <si>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</si>
  <si>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</si>
  <si>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</si>
  <si>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</si>
  <si>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</si>
  <si>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</si>
  <si>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</si>
  <si>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</si>
  <si>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</si>
  <si>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</si>
  <si>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</si>
  <si>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</si>
  <si>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</si>
  <si>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</si>
  <si>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</si>
  <si>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</si>
  <si>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</si>
  <si>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</si>
  <si>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</si>
  <si>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</si>
  <si>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</si>
  <si>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</si>
  <si>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</si>
  <si>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</si>
  <si>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</si>
  <si>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</si>
  <si>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</si>
  <si>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</si>
  <si>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</si>
  <si>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</si>
  <si>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</si>
  <si>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</si>
  <si>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</si>
  <si>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</si>
  <si>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</si>
  <si>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</si>
  <si>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</si>
  <si>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</si>
  <si>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</si>
  <si>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</si>
  <si>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</si>
  <si>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</si>
  <si>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</si>
  <si>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</si>
  <si>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</si>
  <si>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</si>
  <si>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</si>
  <si>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</si>
  <si>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</si>
  <si>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</si>
  <si>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</si>
  <si>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</si>
  <si>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</si>
  <si>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</si>
  <si>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</si>
  <si>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</si>
  <si>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</si>
  <si>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</si>
  <si>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</si>
  <si>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</si>
  <si>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</si>
  <si>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</si>
  <si>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</si>
  <si>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</si>
  <si>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</si>
  <si>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</si>
  <si>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</si>
  <si>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</si>
  <si>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</si>
  <si>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</si>
  <si>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</si>
  <si>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</si>
  <si>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</si>
  <si>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</si>
  <si>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</si>
  <si>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</si>
  <si>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</si>
  <si>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</si>
  <si>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</si>
  <si>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</si>
  <si>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</si>
  <si>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</si>
  <si>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</si>
  <si>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</si>
  <si>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</si>
  <si>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</si>
  <si>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</si>
  <si>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</si>
  <si>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</si>
  <si>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</si>
  <si>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</si>
  <si>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</si>
  <si>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</si>
  <si>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</si>
  <si>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</si>
  <si>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</si>
  <si>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</si>
  <si>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</si>
  <si>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</si>
  <si>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</si>
  <si>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</si>
  <si>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</si>
  <si>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</si>
  <si>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</si>
  <si>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</si>
  <si>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</si>
  <si>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</si>
  <si>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</si>
  <si>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</si>
  <si>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</si>
  <si>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</si>
  <si>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</si>
  <si>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</si>
  <si>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</si>
  <si>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</si>
  <si>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</si>
  <si>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</si>
  <si>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</si>
  <si>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</si>
  <si>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</si>
  <si>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</si>
  <si>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</si>
  <si>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</si>
  <si>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</si>
  <si>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</si>
  <si>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</si>
  <si>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</si>
  <si>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</si>
  <si>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</si>
  <si>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</si>
  <si>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</si>
  <si>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</si>
  <si>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</si>
  <si>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</si>
  <si>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</si>
  <si>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</si>
  <si>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</si>
  <si>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</si>
  <si>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</si>
  <si>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</si>
  <si>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</si>
  <si>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</si>
  <si>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</si>
  <si>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</si>
  <si>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</si>
  <si>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</si>
  <si>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</si>
  <si>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</si>
  <si>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</si>
  <si>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</si>
  <si>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</si>
  <si>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</si>
  <si>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</si>
  <si>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</si>
  <si>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</si>
  <si>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</si>
  <si>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</si>
  <si>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</si>
  <si>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</si>
  <si>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</si>
  <si>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</si>
  <si>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</si>
  <si>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</si>
  <si>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</si>
  <si>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</si>
  <si>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</si>
  <si>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</si>
  <si>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</si>
  <si>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</si>
  <si>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</si>
  <si>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</si>
  <si>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</si>
  <si>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</si>
  <si>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</si>
  <si>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</si>
  <si>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</si>
  <si>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</si>
  <si>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</si>
  <si>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</si>
  <si>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</si>
  <si>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</si>
  <si>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</si>
  <si>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</si>
  <si>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</si>
  <si>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</si>
  <si>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</si>
  <si>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</si>
  <si>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</si>
  <si>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</si>
  <si>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</si>
  <si>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</si>
  <si>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</si>
  <si>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</si>
  <si>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</si>
  <si>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</si>
  <si>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</si>
  <si>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</si>
  <si>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</si>
  <si>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</si>
  <si>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</si>
  <si>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</si>
  <si>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</si>
  <si>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</si>
  <si>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</si>
  <si>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</si>
  <si>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</si>
  <si>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</si>
  <si>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</si>
  <si>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</si>
  <si>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</si>
  <si>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</si>
  <si>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</si>
  <si>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</si>
  <si>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</si>
  <si>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</si>
  <si>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</si>
  <si>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</si>
  <si>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</si>
  <si>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</si>
  <si>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</si>
  <si>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</si>
  <si>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</si>
  <si>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</si>
  <si>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</si>
  <si>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</si>
  <si>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</si>
  <si>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</si>
  <si>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</si>
  <si>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</si>
  <si>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</si>
  <si>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</si>
  <si>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</si>
  <si>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</si>
  <si>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</si>
  <si>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</si>
  <si>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</si>
  <si>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</si>
  <si>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</si>
  <si>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</si>
  <si>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</si>
  <si>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</si>
  <si>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</si>
  <si>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</si>
  <si>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</si>
  <si>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</si>
  <si>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</si>
  <si>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</si>
  <si>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</si>
  <si>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</si>
  <si>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</si>
  <si>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</si>
  <si>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</si>
  <si>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</si>
  <si>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</si>
  <si>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</si>
  <si>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</si>
  <si>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</si>
  <si>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</si>
  <si>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</si>
  <si>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</si>
  <si>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</si>
  <si>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</si>
  <si>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</si>
  <si>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</si>
  <si>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</si>
  <si>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</si>
  <si>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</si>
  <si>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</si>
  <si>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</si>
  <si>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</si>
  <si>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</si>
  <si>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</si>
  <si>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</si>
  <si>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</si>
  <si>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</si>
  <si>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</si>
  <si>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</si>
  <si>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</si>
  <si>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</si>
  <si>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</si>
  <si>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</si>
  <si>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</si>
  <si>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</si>
  <si>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</si>
  <si>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</si>
  <si>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</si>
  <si>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</si>
  <si>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</si>
  <si>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</si>
  <si>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</si>
  <si>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</si>
  <si>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</si>
  <si>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</si>
  <si>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</si>
  <si>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</si>
  <si>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</si>
  <si>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</si>
  <si>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</si>
  <si>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</si>
  <si>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</si>
  <si>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</si>
  <si>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</si>
  <si>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</si>
  <si>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</si>
  <si>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</si>
  <si>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</si>
  <si>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</si>
  <si>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</si>
  <si>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</si>
  <si>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</si>
  <si>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</si>
  <si>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</si>
  <si>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</si>
  <si>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</si>
  <si>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</si>
  <si>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</si>
  <si>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</si>
  <si>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</si>
  <si>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</si>
  <si>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</si>
  <si>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</si>
  <si>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</si>
  <si>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</si>
  <si>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</si>
  <si>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</si>
  <si>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</si>
  <si>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</si>
  <si>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</si>
  <si>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</si>
  <si>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</si>
  <si>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</si>
  <si>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</si>
  <si>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</si>
  <si>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</si>
  <si>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</si>
  <si>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</si>
  <si>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</si>
  <si>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</si>
  <si>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</si>
  <si>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</si>
  <si>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</si>
  <si>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</si>
  <si>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</si>
  <si>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</si>
  <si>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</si>
  <si>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</si>
  <si>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</si>
  <si>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</si>
  <si>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</si>
  <si>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</si>
  <si>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</si>
  <si>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</si>
  <si>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</si>
  <si>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</si>
  <si>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</si>
  <si>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</si>
  <si>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</si>
  <si>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</si>
  <si>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</si>
  <si>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</si>
  <si>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</si>
  <si>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</si>
  <si>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</si>
  <si>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</si>
  <si>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</si>
  <si>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</si>
  <si>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</si>
  <si>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</si>
  <si>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</si>
  <si>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</si>
  <si>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</si>
  <si>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</si>
  <si>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</si>
  <si>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</si>
  <si>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</si>
  <si>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</si>
  <si>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</si>
  <si>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</si>
  <si>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</si>
  <si>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</si>
  <si>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</si>
  <si>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</si>
  <si>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</si>
  <si>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</si>
  <si>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</si>
  <si>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</si>
  <si>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</si>
  <si>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</si>
  <si>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</si>
  <si>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</si>
  <si>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</si>
  <si>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</si>
  <si>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</si>
  <si>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</si>
  <si>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</si>
  <si>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</si>
  <si>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</si>
  <si>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</si>
  <si>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</si>
  <si>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</si>
  <si>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</si>
  <si>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</si>
  <si>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</si>
  <si>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</si>
  <si>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</si>
  <si>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</si>
  <si>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</si>
  <si>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</si>
  <si>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</si>
  <si>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</si>
  <si>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</si>
  <si>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</si>
  <si>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</si>
  <si>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</si>
  <si>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</si>
  <si>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</si>
  <si>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</si>
  <si>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</si>
  <si>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</si>
  <si>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</si>
  <si>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</si>
  <si>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</si>
  <si>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</si>
  <si>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</si>
  <si>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</si>
  <si>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</si>
  <si>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</si>
  <si>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</si>
  <si>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</si>
  <si>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</si>
  <si>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</si>
  <si>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</si>
  <si>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</si>
  <si>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</si>
  <si>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</si>
  <si>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</si>
  <si>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</si>
  <si>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</si>
  <si>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</si>
  <si>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</si>
  <si>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</si>
  <si>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</si>
  <si>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</si>
  <si>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</si>
  <si>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</si>
  <si>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</si>
  <si>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</si>
  <si>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</si>
  <si>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</si>
  <si>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</si>
  <si>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</si>
  <si>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</si>
  <si>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</si>
  <si>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</si>
  <si>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</si>
  <si>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</si>
  <si>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</si>
  <si>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</si>
  <si>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</si>
  <si>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</si>
  <si>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</si>
  <si>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</si>
  <si>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</si>
  <si>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</si>
  <si>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</si>
  <si>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</si>
  <si>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</si>
  <si>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</si>
  <si>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</si>
  <si>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</si>
  <si>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</si>
  <si>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</si>
  <si>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</si>
  <si>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</si>
  <si>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</si>
  <si>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</si>
  <si>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</si>
  <si>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</si>
  <si>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</si>
  <si>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</si>
  <si>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</si>
  <si>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</si>
  <si>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</si>
  <si>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</si>
  <si>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</si>
  <si>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</si>
  <si>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</si>
  <si>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</si>
  <si>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</si>
  <si>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</si>
  <si>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</si>
  <si>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</si>
  <si>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</si>
  <si>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</si>
  <si>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</si>
  <si>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</si>
  <si>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</si>
  <si>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</si>
  <si>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</si>
  <si>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</si>
  <si>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</si>
  <si>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</si>
  <si>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</si>
  <si>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</si>
  <si>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</si>
  <si>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</si>
  <si>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</si>
  <si>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</si>
  <si>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</si>
  <si>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</si>
  <si>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</si>
  <si>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</si>
  <si>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</si>
  <si>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</si>
  <si>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</si>
  <si>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</si>
  <si>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</si>
  <si>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</si>
  <si>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</si>
  <si>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</si>
  <si>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</si>
  <si>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</si>
  <si>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</si>
  <si>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</si>
  <si>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</si>
  <si>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</si>
  <si>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</si>
  <si>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</si>
  <si>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</si>
  <si>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</si>
  <si>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</si>
  <si>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</si>
  <si>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</si>
  <si>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</si>
  <si>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</si>
  <si>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</si>
  <si>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</si>
  <si>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</si>
  <si>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</si>
  <si>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</si>
  <si>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</si>
  <si>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</si>
  <si>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</si>
  <si>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</si>
  <si>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</si>
  <si>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</si>
  <si>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</si>
  <si>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</si>
  <si>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</si>
  <si>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</si>
  <si>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</si>
  <si>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</si>
  <si>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</si>
  <si>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</si>
  <si>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</si>
  <si>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</si>
  <si>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</si>
  <si>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</si>
  <si>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</si>
  <si>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</si>
  <si>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</si>
  <si>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</si>
  <si>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</si>
  <si>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</si>
  <si>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</si>
  <si>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</si>
  <si>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</si>
  <si>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</si>
  <si>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</si>
  <si>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</si>
  <si>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</si>
  <si>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</si>
  <si>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</si>
  <si>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</si>
  <si>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</si>
  <si>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</si>
  <si>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</si>
  <si>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</si>
  <si>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</si>
  <si>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</si>
  <si>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</si>
  <si>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</si>
  <si>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</si>
  <si>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</si>
  <si>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</si>
  <si>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</si>
  <si>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</si>
  <si>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</si>
  <si>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</si>
  <si>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</si>
  <si>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</si>
  <si>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</si>
  <si>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</si>
  <si>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</si>
  <si>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</si>
  <si>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</si>
  <si>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</si>
  <si>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</si>
  <si>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</si>
  <si>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</si>
  <si>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</si>
  <si>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</si>
  <si>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</si>
  <si>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</si>
  <si>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</si>
  <si>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</si>
  <si>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</si>
  <si>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</si>
  <si>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</si>
  <si>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</si>
  <si>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</si>
  <si>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</si>
  <si>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</si>
  <si>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</si>
  <si>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</si>
  <si>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</si>
  <si>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</si>
  <si>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</si>
  <si>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</si>
  <si>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</si>
  <si>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</si>
  <si>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</si>
  <si>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</si>
  <si>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</si>
  <si>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</si>
  <si>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</si>
  <si>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</si>
  <si>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</si>
  <si>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</si>
  <si>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</si>
  <si>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</si>
  <si>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</si>
  <si>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</si>
  <si>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</si>
  <si>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</si>
  <si>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</si>
  <si>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</si>
  <si>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</si>
  <si>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</si>
  <si>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</si>
  <si>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</si>
  <si>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</si>
  <si>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</si>
  <si>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</si>
  <si>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</si>
  <si>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</si>
  <si>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</si>
  <si>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</si>
  <si>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</si>
  <si>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</si>
  <si>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</si>
  <si>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</si>
  <si>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</si>
  <si>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</si>
  <si>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</si>
  <si>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</si>
  <si>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</si>
  <si>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</si>
  <si>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</si>
  <si>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</si>
  <si>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</si>
  <si>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</si>
  <si>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</si>
  <si>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</si>
  <si>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</si>
  <si>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</si>
  <si>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</si>
  <si>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</si>
  <si>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</si>
  <si>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</si>
  <si>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</si>
  <si>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</si>
  <si>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</si>
  <si>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</si>
  <si>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</si>
  <si>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</si>
  <si>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</si>
  <si>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</si>
  <si>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</si>
  <si>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</si>
  <si>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</si>
  <si>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</si>
  <si>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</si>
  <si>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</si>
  <si>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</si>
  <si>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</si>
  <si>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</si>
  <si>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</si>
  <si>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</si>
  <si>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</si>
  <si>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</si>
  <si>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</si>
  <si>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</si>
  <si>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</si>
  <si>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</si>
  <si>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</si>
  <si>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</si>
  <si>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</si>
  <si>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</si>
  <si>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</si>
  <si>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</si>
  <si>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</si>
  <si>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</si>
  <si>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</si>
  <si>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</si>
  <si>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</si>
  <si>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</si>
  <si>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</si>
  <si>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</si>
  <si>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</si>
  <si>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</si>
  <si>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</si>
  <si>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</si>
  <si>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</si>
  <si>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</si>
  <si>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</si>
  <si>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</si>
  <si>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</si>
  <si>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</si>
  <si>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</si>
  <si>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</si>
  <si>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</si>
  <si>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</si>
  <si>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</si>
  <si>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</si>
  <si>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</si>
  <si>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</si>
  <si>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</si>
  <si>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</si>
  <si>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</si>
  <si>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</si>
  <si>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</si>
  <si>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</si>
  <si>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</si>
  <si>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</si>
  <si>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</si>
  <si>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</si>
  <si>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</si>
  <si>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</si>
  <si>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</si>
  <si>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</si>
  <si>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</si>
  <si>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</si>
  <si>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</si>
  <si>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</si>
  <si>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</si>
  <si>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</si>
  <si>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</si>
  <si>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</si>
  <si>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</si>
  <si>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</si>
  <si>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</si>
  <si>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</si>
  <si>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</si>
  <si>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</si>
  <si>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</si>
  <si>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</si>
  <si>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</si>
  <si>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</si>
  <si>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</si>
  <si>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</si>
  <si>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</si>
  <si>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</si>
  <si>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</si>
  <si>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</si>
  <si>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</si>
  <si>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</si>
  <si>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</si>
  <si>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</si>
  <si>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</si>
  <si>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</si>
  <si>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</si>
  <si>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</si>
  <si>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</si>
  <si>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</si>
  <si>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</si>
  <si>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</si>
  <si>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</si>
  <si>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</si>
  <si>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</si>
  <si>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</si>
  <si>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</si>
  <si>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</si>
  <si>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</si>
  <si>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</si>
  <si>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</si>
  <si>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</si>
  <si>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</si>
  <si>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</si>
  <si>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</si>
  <si>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</si>
  <si>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</si>
  <si>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</si>
  <si>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</si>
  <si>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</si>
  <si>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</si>
  <si>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</si>
  <si>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</si>
  <si>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</si>
  <si>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</si>
  <si>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</si>
  <si>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</si>
  <si>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</si>
  <si>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</si>
  <si>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</si>
  <si>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</si>
  <si>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</si>
  <si>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</si>
  <si>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</si>
  <si>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</si>
  <si>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</si>
  <si>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</si>
  <si>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</si>
  <si>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</si>
  <si>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</si>
  <si>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</si>
  <si>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</si>
  <si>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</si>
  <si>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</si>
  <si>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</si>
  <si>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</si>
  <si>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</si>
  <si>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</si>
  <si>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</si>
  <si>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</si>
  <si>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</si>
  <si>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</si>
  <si>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</si>
  <si>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</si>
  <si>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</si>
  <si>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</si>
  <si>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</si>
  <si>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</si>
  <si>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</si>
  <si>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</si>
  <si>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</si>
  <si>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</si>
  <si>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</si>
  <si>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</si>
  <si>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</si>
  <si>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</si>
  <si>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</si>
  <si>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</si>
  <si>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</si>
  <si>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</si>
  <si>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</si>
  <si>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</si>
  <si>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</si>
  <si>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</si>
  <si>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</si>
  <si>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</si>
  <si>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</si>
  <si>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</si>
  <si>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</si>
  <si>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</si>
  <si>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</si>
  <si>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</si>
  <si>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</si>
  <si>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</si>
  <si>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</si>
  <si>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</si>
  <si>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</si>
  <si>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</si>
  <si>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</si>
  <si>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</si>
  <si>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</si>
  <si>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</si>
  <si>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</si>
  <si>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</si>
  <si>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</si>
  <si>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</si>
  <si>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</si>
  <si>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</si>
  <si>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</si>
  <si>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</si>
  <si>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</si>
  <si>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</si>
  <si>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</si>
  <si>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</si>
  <si>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</si>
  <si>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</si>
  <si>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</si>
  <si>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</si>
  <si>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</si>
  <si>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</si>
  <si>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</si>
  <si>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</si>
  <si>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</si>
  <si>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</si>
  <si>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</si>
  <si>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</si>
  <si>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</si>
  <si>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</si>
  <si>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</si>
  <si>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</si>
  <si>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</si>
  <si>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</si>
  <si>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</si>
  <si>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</si>
  <si>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</si>
  <si>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</si>
  <si>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</si>
  <si>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</si>
  <si>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</si>
  <si>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</si>
  <si>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</si>
  <si>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</si>
  <si>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</si>
  <si>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</si>
  <si>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</si>
  <si>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</si>
  <si>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</si>
  <si>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</si>
  <si>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</si>
  <si>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</si>
  <si>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</si>
  <si>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</si>
  <si>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</si>
  <si>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</si>
  <si>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</si>
  <si>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</si>
  <si>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</si>
  <si>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</si>
  <si>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</si>
  <si>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</si>
  <si>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</si>
  <si>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</si>
  <si>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</si>
  <si>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</si>
  <si>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</si>
  <si>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</si>
  <si>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</si>
  <si>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</si>
  <si>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</si>
  <si>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</si>
  <si>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</si>
  <si>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</si>
  <si>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</si>
  <si>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</si>
  <si>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</si>
  <si>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</si>
  <si>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</si>
  <si>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</si>
  <si>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</si>
  <si>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</si>
  <si>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</si>
  <si>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</si>
  <si>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</si>
  <si>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</si>
  <si>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</si>
  <si>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</si>
  <si>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</si>
  <si>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</si>
  <si>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</si>
  <si>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</si>
  <si>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</si>
  <si>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</si>
  <si>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</si>
  <si>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</si>
  <si>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</si>
  <si>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</si>
  <si>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</si>
  <si>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</si>
  <si>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</si>
  <si>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</si>
  <si>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</si>
  <si>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</si>
  <si>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</si>
  <si>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</si>
  <si>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</si>
  <si>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</si>
  <si>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</si>
  <si>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</si>
  <si>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</si>
  <si>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</si>
  <si>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</si>
  <si>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</si>
  <si>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</si>
  <si>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</si>
  <si>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</si>
  <si>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</si>
  <si>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</si>
  <si>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</si>
  <si>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</si>
  <si>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</si>
  <si>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</si>
  <si>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</si>
  <si>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</si>
  <si>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</si>
  <si>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</si>
  <si>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</si>
  <si>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</si>
  <si>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</si>
  <si>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</si>
  <si>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</si>
  <si>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</si>
  <si>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</si>
  <si>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</si>
  <si>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</si>
  <si>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</si>
  <si>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</si>
  <si>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</si>
  <si>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</si>
  <si>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</si>
  <si>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</si>
  <si>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</si>
  <si>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</si>
  <si>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</si>
  <si>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</si>
  <si>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</si>
  <si>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</si>
  <si>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</si>
  <si>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</si>
  <si>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</si>
  <si>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</si>
  <si>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</si>
  <si>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</si>
  <si>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</si>
  <si>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</si>
  <si>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</si>
  <si>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</si>
  <si>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</si>
  <si>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</si>
  <si>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</si>
  <si>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</si>
  <si>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</si>
  <si>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</si>
  <si>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</si>
  <si>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</si>
  <si>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</si>
  <si>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</si>
  <si>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</si>
  <si>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</si>
  <si>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</si>
  <si>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</si>
  <si>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</si>
  <si>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</si>
  <si>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</si>
  <si>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</si>
  <si>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</si>
  <si>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</si>
  <si>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</si>
  <si>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</si>
  <si>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</si>
  <si>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</si>
  <si>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</si>
  <si>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</si>
  <si>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</si>
  <si>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</si>
  <si>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</si>
  <si>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</si>
  <si>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</si>
  <si>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</si>
  <si>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</si>
  <si>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</si>
  <si>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</si>
  <si>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</si>
  <si>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</si>
  <si>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</si>
  <si>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</si>
  <si>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</si>
  <si>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</si>
  <si>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</si>
  <si>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</si>
  <si>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</si>
  <si>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</si>
  <si>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</si>
  <si>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</si>
  <si>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</si>
  <si>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</si>
  <si>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</si>
  <si>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</si>
  <si>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</si>
  <si>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</si>
  <si>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</si>
  <si>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</si>
  <si>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</si>
  <si>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</si>
  <si>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</si>
  <si>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</si>
  <si>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</si>
  <si>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</si>
  <si>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</si>
  <si>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</si>
  <si>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</si>
  <si>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</si>
  <si>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</si>
  <si>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</si>
  <si>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</si>
  <si>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</si>
  <si>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</si>
  <si>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</si>
  <si>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</si>
  <si>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</si>
  <si>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</si>
  <si>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</si>
  <si>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</si>
  <si>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</si>
  <si>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</si>
  <si>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</si>
  <si>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</si>
  <si>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</si>
  <si>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</si>
  <si>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</si>
  <si>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</si>
  <si>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</si>
  <si>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</si>
  <si>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</si>
  <si>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</si>
  <si>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</si>
  <si>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</si>
  <si>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</si>
  <si>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</si>
  <si>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</si>
  <si>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</si>
  <si>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</si>
  <si>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</si>
  <si>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</si>
  <si>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</si>
  <si>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</si>
  <si>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</si>
  <si>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</si>
  <si>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</si>
  <si>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</si>
  <si>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</si>
  <si>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</si>
  <si>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</si>
  <si>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</si>
  <si>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</si>
  <si>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</si>
  <si>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</si>
  <si>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</si>
  <si>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</si>
  <si>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</si>
  <si>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</si>
  <si>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</si>
  <si>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</si>
  <si>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</si>
  <si>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</si>
  <si>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</si>
  <si>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</si>
  <si>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</si>
  <si>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</si>
  <si>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</si>
  <si>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</si>
  <si>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</si>
  <si>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</si>
  <si>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</si>
  <si>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</si>
  <si>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</si>
  <si>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</si>
  <si>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</si>
  <si>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</si>
  <si>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</si>
  <si>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</si>
  <si>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</si>
  <si>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</si>
  <si>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</si>
  <si>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</si>
  <si>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</si>
  <si>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</si>
  <si>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</si>
  <si>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</si>
  <si>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</si>
  <si>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</si>
  <si>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</si>
  <si>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</si>
  <si>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</si>
  <si>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</si>
  <si>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</si>
  <si>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</si>
  <si>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</si>
  <si>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</si>
  <si>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</si>
  <si>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</si>
  <si>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</si>
  <si>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</si>
  <si>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</si>
  <si>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</si>
  <si>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</si>
  <si>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</si>
  <si>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</si>
  <si>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</si>
  <si>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</si>
  <si>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</si>
  <si>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</si>
  <si>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</si>
  <si>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</si>
  <si>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</si>
  <si>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</si>
  <si>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</si>
  <si>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</si>
  <si>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</si>
  <si>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</si>
  <si>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</si>
  <si>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</si>
  <si>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</si>
  <si>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</si>
  <si>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</si>
  <si>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</si>
  <si>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</si>
  <si>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</si>
  <si>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</si>
  <si>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</si>
  <si>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</si>
  <si>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</si>
  <si>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</si>
  <si>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</si>
  <si>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</si>
  <si>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</si>
  <si>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</si>
  <si>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</si>
  <si>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</si>
  <si>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</si>
  <si>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</si>
  <si>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</si>
  <si>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</si>
  <si>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</si>
  <si>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</si>
  <si>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</si>
  <si>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</si>
  <si>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</si>
  <si>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</si>
  <si>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</si>
  <si>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</si>
  <si>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</si>
  <si>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</si>
  <si>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</si>
  <si>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</si>
  <si>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</si>
  <si>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</si>
  <si>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</si>
  <si>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</si>
  <si>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</si>
  <si>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</si>
  <si>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</si>
  <si>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</si>
  <si>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</si>
  <si>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</si>
  <si>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</si>
  <si>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</si>
  <si>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</si>
  <si>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</si>
  <si>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</si>
  <si>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</si>
  <si>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</si>
  <si>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</si>
  <si>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</si>
  <si>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</si>
  <si>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</si>
  <si>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</si>
  <si>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</si>
  <si>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</si>
  <si>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</si>
  <si>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</si>
  <si>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</si>
  <si>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</si>
  <si>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</si>
  <si>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</si>
  <si>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</si>
  <si>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</si>
  <si>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</si>
  <si>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</si>
  <si>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</si>
  <si>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</si>
  <si>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</si>
  <si>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</si>
  <si>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</si>
  <si>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</si>
  <si>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</si>
  <si>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</si>
  <si>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</si>
  <si>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</si>
  <si>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</si>
  <si>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</si>
  <si>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</si>
  <si>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</si>
  <si>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</si>
  <si>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</si>
  <si>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</si>
  <si>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</si>
  <si>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</si>
  <si>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</si>
  <si>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</si>
  <si>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</si>
  <si>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</si>
  <si>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</si>
  <si>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</si>
  <si>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</si>
  <si>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</si>
  <si>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</si>
  <si>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</si>
  <si>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</si>
  <si>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</si>
  <si>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</si>
  <si>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</si>
  <si>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</si>
  <si>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</si>
  <si>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</si>
  <si>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</si>
  <si>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</si>
  <si>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</si>
  <si>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</si>
  <si>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</si>
  <si>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</si>
  <si>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</si>
  <si>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</si>
  <si>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</si>
  <si>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</si>
  <si>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</si>
  <si>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</si>
  <si>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</si>
  <si>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</si>
  <si>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</si>
  <si>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</si>
  <si>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</si>
  <si>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</si>
  <si>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</si>
  <si>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</si>
  <si>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</si>
  <si>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</si>
  <si>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</si>
  <si>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</si>
  <si>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</si>
  <si>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</si>
  <si>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</si>
  <si>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</si>
  <si>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</si>
  <si>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</si>
  <si>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</si>
  <si>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</si>
  <si>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</si>
  <si>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</si>
  <si>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</si>
  <si>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</si>
  <si>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</si>
  <si>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</si>
  <si>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</si>
  <si>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</si>
  <si>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</si>
  <si>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</si>
  <si>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</si>
  <si>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</si>
  <si>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</si>
  <si>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</si>
  <si>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</si>
  <si>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</si>
  <si>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</si>
  <si>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</si>
  <si>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</si>
  <si>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</si>
  <si>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</si>
  <si>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</si>
  <si>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</si>
  <si>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</si>
  <si>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</si>
  <si>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</si>
  <si>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</si>
  <si>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</si>
  <si>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</si>
  <si>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</si>
  <si>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</si>
  <si>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</si>
  <si>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</si>
  <si>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</si>
  <si>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</si>
  <si>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</si>
  <si>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</si>
  <si>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</si>
  <si>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</si>
  <si>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</si>
  <si>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</si>
  <si>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</si>
  <si>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</si>
  <si>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</si>
  <si>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</si>
  <si>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</si>
  <si>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</si>
  <si>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</si>
  <si>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</si>
  <si>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</si>
  <si>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</si>
  <si>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</si>
  <si>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</si>
  <si>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</si>
  <si>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</si>
  <si>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</si>
  <si>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</si>
  <si>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</si>
  <si>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</si>
  <si>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</si>
  <si>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</si>
  <si>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</si>
  <si>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</si>
  <si>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</si>
  <si>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</si>
  <si>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</si>
  <si>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</si>
  <si>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</si>
  <si>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</si>
  <si>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</si>
  <si>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</si>
  <si>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</si>
  <si>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</si>
  <si>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</si>
  <si>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</si>
  <si>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</si>
  <si>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</si>
  <si>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</si>
  <si>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</si>
  <si>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</si>
  <si>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</si>
  <si>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</si>
  <si>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</si>
  <si>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</si>
  <si>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</si>
  <si>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</si>
  <si>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</si>
  <si>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</si>
  <si>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</si>
  <si>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</si>
  <si>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</si>
  <si>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</si>
  <si>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</si>
  <si>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</si>
  <si>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</si>
  <si>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</si>
  <si>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</si>
  <si>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</si>
  <si>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</si>
  <si>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</si>
  <si>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</si>
  <si>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</si>
  <si>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</si>
  <si>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</si>
  <si>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</si>
  <si>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</si>
  <si>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</si>
  <si>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</si>
  <si>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</si>
  <si>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</si>
  <si>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</si>
  <si>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</si>
  <si>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</si>
  <si>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</si>
  <si>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</si>
  <si>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</si>
  <si>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</si>
  <si>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</si>
  <si>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</si>
  <si>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</si>
  <si>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</si>
  <si>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</si>
  <si>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</si>
  <si>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</si>
  <si>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</si>
  <si>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</si>
  <si>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</si>
  <si>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</si>
  <si>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</si>
  <si>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</si>
  <si>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</si>
  <si>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</si>
  <si>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</si>
  <si>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</si>
  <si>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</si>
  <si>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</si>
  <si>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</si>
  <si>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</si>
  <si>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</si>
  <si>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</si>
  <si>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</si>
  <si>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</si>
  <si>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</si>
  <si>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</si>
  <si>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</si>
  <si>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</si>
  <si>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</si>
  <si>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</si>
  <si>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</si>
  <si>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</si>
  <si>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</si>
  <si>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</si>
  <si>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</si>
  <si>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</si>
  <si>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</si>
  <si>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</si>
  <si>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</si>
  <si>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</si>
  <si>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</si>
  <si>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</si>
  <si>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</si>
  <si>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</si>
  <si>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</si>
  <si>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</si>
  <si>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</si>
  <si>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</si>
  <si>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</si>
  <si>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</si>
  <si>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</si>
  <si>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</si>
  <si>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</si>
  <si>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</si>
  <si>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</si>
  <si>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</si>
  <si>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</si>
  <si>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</si>
  <si>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</si>
  <si>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</si>
  <si>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</si>
  <si>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</si>
  <si>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</si>
  <si>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</si>
  <si>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</si>
  <si>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</si>
  <si>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</si>
  <si>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</si>
  <si>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</si>
  <si>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</si>
  <si>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</si>
  <si>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</si>
  <si>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</si>
  <si>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</si>
  <si>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</si>
  <si>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</si>
  <si>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</si>
  <si>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</si>
  <si>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</si>
  <si>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</si>
  <si>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</si>
  <si>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</si>
  <si>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</si>
  <si>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</si>
  <si>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</si>
  <si>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</si>
  <si>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</si>
  <si>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</si>
  <si>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</si>
  <si>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</si>
  <si>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</si>
  <si>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</si>
  <si>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</si>
  <si>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</si>
  <si>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</si>
  <si>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</si>
  <si>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</si>
  <si>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</si>
  <si>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</si>
  <si>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</si>
  <si>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</si>
  <si>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</si>
  <si>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</si>
  <si>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</si>
  <si>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</si>
  <si>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</si>
  <si>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</si>
  <si>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</si>
  <si>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</si>
  <si>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</si>
  <si>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</si>
  <si>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</si>
  <si>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</si>
  <si>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</si>
  <si>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</si>
  <si>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</si>
  <si>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</si>
  <si>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</si>
  <si>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</si>
  <si>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</si>
  <si>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</si>
  <si>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</si>
  <si>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</si>
  <si>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</si>
  <si>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</si>
  <si>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</si>
  <si>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</si>
  <si>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</si>
  <si>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</si>
  <si>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</si>
  <si>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</si>
  <si>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</si>
  <si>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</si>
  <si>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</si>
  <si>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</si>
  <si>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</si>
  <si>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</si>
  <si>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</si>
  <si>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</si>
  <si>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</si>
  <si>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</si>
  <si>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</si>
  <si>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</si>
  <si>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</si>
  <si>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</si>
  <si>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</si>
  <si>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</si>
  <si>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</si>
  <si>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</si>
  <si>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</si>
  <si>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</si>
  <si>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</si>
  <si>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</si>
  <si>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</si>
  <si>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</si>
  <si>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</si>
  <si>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</si>
  <si>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</si>
  <si>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</si>
  <si>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</si>
  <si>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</si>
  <si>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</si>
  <si>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</si>
  <si>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</si>
  <si>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</si>
  <si>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</si>
  <si>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</si>
  <si>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</si>
  <si>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</si>
  <si>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</si>
  <si>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</si>
  <si>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</si>
  <si>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</si>
  <si>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</si>
  <si>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</si>
  <si>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</si>
  <si>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</si>
  <si>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</si>
  <si>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</si>
  <si>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</si>
  <si>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</si>
  <si>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</si>
  <si>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</si>
  <si>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</si>
  <si>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</si>
  <si>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</si>
  <si>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</si>
  <si>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</si>
  <si>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</si>
  <si>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</si>
  <si>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</si>
  <si>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</si>
  <si>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</si>
  <si>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</si>
  <si>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</si>
  <si>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</si>
  <si>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</si>
  <si>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</si>
  <si>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</si>
  <si>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</si>
  <si>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</si>
  <si>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</si>
  <si>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</si>
  <si>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</si>
  <si>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</si>
  <si>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</si>
  <si>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</si>
  <si>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</si>
  <si>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</si>
  <si>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</si>
  <si>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</si>
  <si>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</si>
  <si>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</si>
  <si>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</si>
  <si>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</si>
  <si>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</si>
  <si>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</si>
  <si>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</si>
  <si>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</si>
  <si>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</si>
  <si>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</si>
  <si>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</si>
  <si>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</si>
  <si>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</si>
  <si>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</si>
  <si>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</si>
  <si>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</si>
  <si>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</si>
  <si>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</si>
  <si>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</si>
  <si>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</si>
  <si>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</si>
  <si>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</si>
  <si>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</si>
  <si>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</si>
  <si>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</si>
  <si>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</si>
  <si>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</si>
  <si>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</si>
  <si>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</si>
  <si>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</si>
  <si>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</si>
  <si>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</si>
  <si>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</si>
  <si>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</si>
  <si>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</si>
  <si>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</si>
  <si>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</si>
  <si>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</si>
  <si>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</si>
  <si>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</si>
  <si>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</si>
  <si>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</si>
  <si>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</si>
  <si>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</si>
  <si>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</si>
  <si>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</si>
  <si>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</si>
  <si>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</si>
  <si>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</si>
  <si>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</si>
  <si>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</si>
  <si>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</si>
  <si>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</si>
  <si>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</si>
  <si>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</si>
  <si>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</si>
  <si>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</si>
  <si>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</si>
  <si>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</si>
  <si>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</si>
  <si>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</si>
  <si>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</si>
  <si>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</si>
  <si>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</si>
  <si>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</si>
  <si>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</si>
  <si>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</si>
  <si>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</si>
  <si>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</si>
  <si>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</si>
  <si>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</si>
  <si>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</si>
  <si>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</si>
  <si>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</si>
  <si>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</si>
  <si>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</si>
  <si>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</si>
  <si>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</si>
  <si>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</si>
  <si>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</si>
  <si>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</si>
  <si>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</si>
  <si>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</si>
  <si>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</si>
  <si>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</si>
  <si>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</si>
  <si>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</si>
  <si>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</si>
  <si>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</si>
  <si>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</si>
  <si>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</si>
  <si>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</si>
  <si>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</si>
  <si>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</si>
  <si>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</si>
  <si>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</si>
  <si>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</si>
  <si>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</si>
  <si>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</si>
  <si>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</si>
  <si>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</si>
  <si>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</si>
  <si>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</si>
  <si>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</si>
  <si>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</si>
  <si>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</si>
  <si>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</si>
  <si>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</si>
  <si>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</si>
  <si>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</si>
  <si>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</si>
  <si>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</si>
  <si>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</si>
  <si>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</si>
  <si>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</si>
  <si>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</si>
  <si>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</si>
  <si>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</si>
  <si>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</si>
  <si>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</si>
  <si>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</si>
  <si>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</si>
  <si>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</si>
  <si>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</si>
  <si>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</si>
  <si>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</si>
  <si>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</si>
  <si>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</si>
  <si>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</si>
  <si>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</si>
  <si>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</si>
  <si>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</si>
  <si>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</si>
  <si>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</si>
  <si>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</si>
  <si>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</si>
  <si>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</si>
  <si>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</si>
  <si>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</si>
  <si>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</si>
  <si>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</si>
  <si>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</si>
  <si>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</si>
  <si>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</si>
  <si>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</si>
  <si>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</si>
  <si>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</si>
  <si>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</si>
  <si>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</si>
  <si>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</si>
  <si>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</si>
  <si>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</si>
  <si>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</si>
  <si>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</si>
  <si>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</si>
  <si>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</si>
  <si>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</si>
  <si>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</si>
  <si>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</si>
  <si>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</si>
  <si>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</si>
  <si>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</si>
  <si>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</si>
  <si>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</si>
  <si>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</si>
  <si>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</si>
  <si>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</si>
  <si>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</si>
  <si>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</si>
  <si>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</si>
  <si>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</si>
  <si>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</si>
  <si>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</si>
  <si>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</si>
  <si>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</si>
  <si>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</si>
  <si>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</si>
  <si>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</si>
  <si>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</si>
  <si>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</si>
  <si>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</si>
  <si>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</si>
  <si>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</si>
  <si>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</si>
  <si>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</si>
  <si>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</si>
  <si>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</si>
  <si>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</si>
  <si>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</si>
  <si>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</si>
  <si>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</si>
  <si>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</si>
  <si>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</si>
  <si>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</si>
  <si>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</si>
  <si>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</si>
  <si>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</si>
  <si>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</si>
  <si>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</si>
  <si>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</si>
  <si>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</si>
  <si>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</si>
  <si>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</si>
  <si>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</si>
  <si>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</si>
  <si>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</si>
  <si>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</si>
  <si>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</si>
  <si>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</si>
  <si>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</si>
  <si>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</si>
  <si>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</si>
  <si>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</si>
  <si>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</si>
  <si>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</si>
  <si>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</si>
  <si>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</si>
  <si>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</si>
  <si>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</si>
  <si>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</si>
  <si>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</si>
  <si>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</si>
  <si>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</si>
  <si>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</si>
  <si>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</si>
  <si>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</si>
  <si>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</si>
  <si>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</si>
  <si>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</si>
  <si>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</si>
  <si>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</si>
  <si>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</si>
  <si>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</si>
  <si>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</si>
  <si>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</si>
  <si>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</si>
  <si>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</si>
  <si>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</si>
  <si>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</si>
  <si>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</si>
  <si>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</si>
  <si>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</si>
  <si>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</si>
  <si>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</si>
  <si>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</si>
  <si>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</si>
  <si>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</si>
  <si>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</si>
  <si>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</si>
  <si>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</si>
  <si>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</si>
  <si>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</si>
  <si>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</si>
  <si>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</si>
  <si>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</si>
  <si>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</si>
  <si>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</si>
  <si>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</si>
  <si>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</si>
  <si>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</si>
  <si>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</si>
  <si>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</si>
  <si>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</si>
  <si>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</si>
  <si>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</si>
  <si>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</si>
  <si>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</si>
  <si>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</si>
  <si>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</si>
  <si>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</si>
  <si>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</si>
  <si>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</si>
  <si>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</si>
  <si>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</si>
  <si>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</si>
  <si>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</si>
  <si>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</si>
  <si>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</si>
  <si>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</si>
  <si>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</si>
  <si>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</si>
  <si>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</si>
  <si>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</si>
  <si>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</si>
  <si>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</si>
  <si>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</si>
  <si>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</si>
  <si>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</si>
  <si>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</si>
  <si>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</si>
  <si>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</si>
  <si>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</si>
  <si>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</si>
  <si>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</si>
  <si>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</si>
  <si>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</si>
  <si>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</si>
  <si>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</si>
  <si>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</si>
  <si>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</si>
  <si>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</si>
  <si>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</si>
  <si>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</si>
  <si>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</si>
  <si>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</si>
  <si>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</si>
  <si>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</si>
  <si>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</si>
  <si>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</si>
  <si>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</si>
  <si>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</si>
  <si>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</si>
  <si>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</si>
  <si>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</si>
  <si>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</si>
  <si>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</si>
  <si>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</si>
  <si>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</si>
  <si>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</si>
  <si>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</si>
  <si>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</si>
  <si>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</si>
  <si>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</si>
  <si>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</si>
  <si>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</si>
  <si>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</si>
  <si>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</si>
  <si>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</si>
  <si>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</si>
  <si>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</si>
  <si>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</si>
  <si>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</si>
  <si>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</si>
  <si>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</si>
  <si>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</si>
  <si>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</si>
  <si>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</si>
  <si>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</si>
  <si>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</si>
  <si>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</si>
  <si>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</si>
  <si>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</si>
  <si>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</si>
  <si>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</si>
  <si>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</si>
  <si>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</si>
  <si>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</si>
  <si>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</si>
  <si>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</si>
  <si>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</si>
  <si>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</si>
  <si>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</si>
  <si>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</si>
  <si>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</si>
  <si>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</si>
  <si>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</si>
  <si>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</si>
  <si>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</si>
  <si>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</si>
  <si>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</si>
  <si>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</si>
  <si>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</si>
  <si>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</si>
  <si>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</si>
  <si>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</si>
  <si>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</si>
  <si>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</si>
  <si>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</si>
  <si>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</si>
  <si>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</si>
  <si>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</si>
  <si>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</si>
  <si>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</si>
  <si>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</si>
  <si>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</si>
  <si>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</si>
  <si>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</si>
  <si>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</si>
  <si>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</si>
  <si>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</si>
  <si>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</si>
  <si>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</si>
  <si>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</si>
  <si>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</si>
  <si>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</si>
  <si>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</si>
  <si>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</si>
  <si>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</si>
  <si>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</si>
  <si>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</si>
  <si>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</si>
  <si>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</si>
  <si>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</si>
  <si>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</si>
  <si>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</si>
  <si>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</si>
  <si>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</si>
  <si>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</si>
  <si>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</si>
  <si>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</si>
  <si>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</si>
  <si>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</si>
  <si>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</si>
  <si>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</si>
  <si>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</si>
  <si>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</si>
  <si>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</si>
  <si>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</si>
  <si>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</si>
  <si>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</si>
  <si>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</si>
  <si>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</si>
  <si>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</si>
  <si>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</si>
  <si>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</si>
  <si>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</si>
  <si>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</si>
  <si>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</si>
  <si>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</si>
  <si>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</si>
  <si>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</si>
  <si>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</si>
  <si>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</si>
  <si>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</si>
  <si>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</si>
  <si>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</si>
  <si>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</si>
  <si>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</si>
  <si>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</si>
  <si>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</si>
  <si>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</si>
  <si>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</si>
  <si>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</si>
  <si>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</si>
  <si>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</si>
  <si>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</si>
  <si>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</si>
  <si>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</si>
  <si>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</si>
  <si>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</si>
  <si>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</si>
  <si>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</si>
  <si>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</si>
  <si>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</si>
  <si>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</si>
  <si>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</si>
  <si>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</si>
  <si>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</si>
  <si>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</si>
  <si>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</si>
  <si>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</si>
  <si>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</si>
  <si>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</si>
  <si>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</si>
  <si>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</si>
  <si>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</si>
  <si>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</si>
  <si>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</si>
  <si>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</si>
  <si>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</si>
  <si>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</si>
  <si>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</si>
  <si>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</si>
  <si>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</si>
  <si>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</si>
  <si>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</si>
  <si>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</si>
  <si>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</si>
  <si>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</si>
  <si>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</si>
  <si>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</si>
  <si>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</si>
  <si>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</si>
  <si>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</si>
  <si>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</si>
  <si>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</si>
  <si>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</si>
  <si>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</si>
  <si>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</si>
  <si>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</si>
  <si>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</si>
  <si>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</si>
  <si>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</si>
  <si>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</si>
  <si>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</si>
  <si>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</si>
  <si>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</si>
  <si>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</si>
  <si>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</si>
  <si>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</si>
  <si>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</si>
  <si>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</si>
  <si>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</si>
  <si>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</si>
  <si>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</si>
  <si>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</si>
  <si>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</si>
  <si>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</si>
  <si>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</si>
  <si>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</si>
  <si>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</si>
  <si>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</si>
  <si>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</si>
  <si>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</si>
  <si>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</si>
  <si>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</si>
  <si>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</si>
  <si>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</si>
  <si>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</si>
  <si>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</si>
  <si>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</si>
  <si>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</si>
  <si>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</si>
  <si>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</si>
  <si>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</si>
  <si>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</si>
  <si>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</si>
  <si>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</si>
  <si>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</si>
  <si>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</si>
  <si>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</si>
  <si>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</si>
  <si>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</si>
  <si>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</si>
  <si>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</si>
  <si>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</si>
  <si>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</si>
  <si>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</si>
  <si>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</si>
  <si>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</si>
  <si>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</si>
  <si>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</si>
  <si>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</si>
  <si>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</si>
  <si>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</si>
  <si>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</si>
  <si>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</si>
  <si>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</si>
  <si>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</si>
  <si>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</si>
  <si>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</si>
  <si>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</si>
  <si>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</si>
  <si>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</si>
  <si>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</si>
  <si>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</si>
  <si>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</si>
  <si>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</si>
  <si>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</si>
  <si>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</si>
  <si>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</si>
  <si>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</si>
  <si>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</si>
  <si>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</si>
  <si>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</si>
  <si>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</si>
  <si>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</si>
  <si>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</si>
  <si>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</si>
  <si>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</si>
  <si>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</si>
  <si>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</si>
  <si>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</si>
  <si>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</si>
  <si>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</si>
  <si>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</si>
  <si>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</si>
  <si>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</si>
  <si>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</si>
  <si>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</si>
  <si>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</si>
  <si>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</si>
  <si>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</si>
  <si>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</si>
  <si>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</si>
  <si>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</si>
  <si>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</si>
  <si>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</si>
  <si>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</si>
  <si>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</si>
  <si>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</si>
  <si>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</si>
  <si>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</si>
  <si>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</si>
  <si>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</si>
  <si>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</si>
  <si>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</si>
  <si>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</si>
  <si>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</si>
  <si>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</si>
  <si>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</si>
  <si>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</si>
  <si>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</si>
  <si>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</si>
  <si>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</si>
  <si>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</si>
  <si>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</si>
  <si>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</si>
  <si>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</si>
  <si>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</si>
  <si>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</si>
  <si>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</si>
  <si>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</si>
  <si>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</si>
  <si>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</si>
  <si>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</si>
  <si>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</si>
  <si>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</si>
  <si>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</si>
  <si>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</si>
  <si>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</si>
  <si>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</si>
  <si>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</si>
  <si>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</si>
  <si>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</si>
  <si>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</si>
  <si>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</si>
  <si>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</si>
  <si>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</si>
  <si>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</si>
  <si>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</si>
  <si>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</si>
  <si>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</si>
  <si>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</si>
  <si>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</si>
  <si>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</si>
  <si>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</si>
  <si>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</si>
  <si>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</si>
  <si>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</si>
  <si>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</si>
  <si>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</si>
  <si>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</si>
  <si>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</si>
  <si>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</si>
  <si>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</si>
  <si>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</si>
  <si>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</si>
  <si>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</si>
  <si>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</si>
  <si>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</si>
  <si>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</si>
  <si>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</si>
  <si>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</si>
  <si>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</si>
  <si>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</si>
  <si>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</si>
  <si>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</si>
  <si>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</si>
  <si>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</si>
  <si>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</si>
  <si>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</si>
  <si>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</si>
  <si>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</si>
  <si>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</si>
  <si>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</si>
  <si>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</si>
  <si>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</si>
  <si>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</si>
  <si>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</si>
  <si>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</si>
  <si>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</si>
  <si>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</si>
  <si>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</si>
  <si>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</si>
  <si>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</si>
  <si>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</si>
  <si>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</si>
  <si>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</si>
  <si>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</si>
  <si>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</si>
  <si>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</si>
  <si>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</si>
  <si>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</si>
  <si>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</si>
  <si>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</si>
  <si>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</si>
  <si>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</si>
  <si>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</si>
  <si>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</si>
  <si>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</si>
  <si>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</si>
  <si>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</si>
  <si>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</si>
  <si>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</si>
  <si>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</si>
  <si>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</si>
  <si>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</si>
  <si>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</si>
  <si>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</si>
  <si>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</si>
  <si>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</si>
  <si>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</si>
  <si>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</si>
  <si>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</si>
  <si>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</si>
  <si>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</si>
  <si>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</si>
  <si>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</si>
  <si>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</si>
  <si>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</si>
  <si>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</si>
  <si>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</si>
  <si>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</si>
  <si>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</si>
  <si>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</si>
  <si>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</si>
  <si>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</si>
  <si>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</si>
  <si>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</si>
  <si>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</si>
  <si>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</si>
  <si>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</si>
  <si>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</si>
  <si>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</si>
  <si>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</si>
  <si>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</si>
  <si>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</si>
  <si>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</si>
  <si>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</si>
  <si>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</si>
  <si>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</si>
  <si>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</si>
  <si>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</si>
  <si>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</si>
  <si>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</si>
  <si>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</si>
  <si>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</si>
  <si>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</si>
  <si>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</si>
  <si>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</si>
  <si>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</si>
  <si>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</si>
  <si>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</si>
  <si>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</si>
  <si>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</si>
  <si>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</si>
  <si>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</si>
  <si>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</si>
  <si>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</si>
  <si>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</si>
  <si>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</si>
  <si>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</si>
  <si>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</si>
  <si>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</si>
  <si>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</si>
  <si>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</si>
  <si>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</si>
  <si>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</si>
  <si>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</si>
  <si>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</si>
  <si>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</si>
  <si>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</si>
  <si>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</si>
  <si>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</si>
  <si>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</si>
  <si>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</si>
  <si>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</si>
  <si>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</si>
  <si>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</si>
  <si>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</si>
  <si>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</si>
  <si>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</si>
  <si>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</si>
  <si>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</si>
  <si>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</si>
  <si>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</si>
  <si>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</si>
  <si>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</si>
  <si>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</si>
  <si>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</si>
  <si>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</si>
  <si>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</si>
  <si>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</si>
  <si>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</si>
  <si>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</si>
  <si>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</si>
  <si>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</si>
  <si>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</si>
  <si>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</si>
  <si>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</si>
  <si>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</si>
  <si>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</si>
  <si>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</si>
  <si>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</si>
  <si>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</si>
  <si>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</si>
  <si>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</si>
  <si>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</si>
  <si>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</si>
  <si>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</si>
  <si>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</si>
  <si>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</si>
  <si>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</si>
  <si>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</si>
  <si>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</si>
  <si>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</si>
  <si>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</si>
  <si>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</si>
  <si>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</si>
  <si>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</si>
  <si>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</si>
  <si>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</si>
  <si>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</si>
  <si>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</si>
  <si>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</si>
  <si>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</si>
  <si>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</si>
  <si>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</si>
  <si>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</si>
  <si>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</si>
  <si>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</si>
  <si>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</si>
  <si>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</si>
  <si>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</si>
  <si>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</si>
  <si>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</si>
  <si>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</si>
  <si>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</si>
  <si>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</si>
  <si>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</si>
  <si>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</si>
  <si>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</si>
  <si>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</si>
  <si>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</si>
  <si>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</si>
  <si>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</si>
  <si>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</si>
  <si>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</si>
  <si>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</si>
  <si>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</si>
  <si>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</si>
  <si>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</si>
  <si>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</si>
  <si>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</si>
  <si>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</si>
  <si>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</si>
  <si>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</si>
  <si>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</si>
  <si>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</si>
  <si>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</si>
  <si>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</si>
  <si>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</si>
  <si>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</si>
  <si>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</si>
  <si>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</si>
  <si>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</si>
  <si>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</si>
  <si>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</si>
  <si>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</si>
  <si>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</si>
  <si>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</si>
  <si>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</si>
  <si>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</si>
  <si>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</si>
  <si>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</si>
  <si>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</si>
  <si>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</si>
  <si>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</si>
  <si>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</si>
  <si>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</si>
  <si>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</si>
  <si>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</si>
  <si>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</si>
  <si>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</si>
  <si>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</si>
  <si>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</si>
  <si>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</si>
  <si>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</si>
  <si>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</si>
  <si>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</si>
  <si>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</si>
  <si>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</si>
  <si>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</si>
  <si>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</si>
  <si>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</si>
  <si>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</si>
  <si>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</si>
  <si>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</si>
  <si>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</si>
  <si>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</si>
  <si>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</si>
  <si>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</si>
  <si>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</si>
  <si>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</si>
  <si>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</si>
  <si>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</si>
  <si>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</si>
  <si>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</si>
  <si>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</si>
  <si>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</si>
  <si>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</si>
  <si>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</si>
  <si>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</si>
  <si>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</si>
  <si>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</si>
  <si>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</si>
  <si>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</si>
  <si>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</si>
  <si>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</si>
  <si>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</si>
  <si>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</si>
  <si>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</si>
  <si>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</si>
  <si>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</si>
  <si>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</si>
  <si>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</si>
  <si>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</si>
  <si>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</si>
  <si>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</si>
  <si>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</si>
  <si>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</si>
  <si>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</si>
  <si>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</si>
  <si>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</si>
  <si>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</si>
  <si>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</si>
  <si>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</si>
  <si>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</si>
  <si>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</si>
  <si>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</si>
  <si>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</si>
  <si>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</si>
  <si>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</si>
  <si>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</si>
  <si>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</si>
  <si>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</si>
  <si>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</si>
  <si>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</si>
  <si>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</si>
  <si>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</si>
  <si>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</si>
  <si>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</si>
  <si>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</si>
  <si>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</si>
  <si>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</si>
  <si>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</si>
  <si>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</si>
  <si>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</si>
  <si>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</si>
  <si>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</si>
  <si>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</si>
  <si>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</si>
  <si>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</si>
  <si>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</si>
  <si>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</si>
  <si>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</si>
  <si>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</si>
  <si>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</si>
  <si>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</si>
  <si>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</si>
  <si>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</si>
  <si>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</si>
  <si>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</si>
  <si>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</si>
  <si>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</si>
  <si>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</si>
  <si>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</si>
  <si>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</si>
  <si>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</si>
  <si>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</si>
  <si>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</si>
  <si>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</si>
  <si>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</si>
  <si>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</si>
  <si>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</si>
  <si>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</si>
  <si>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</si>
  <si>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</si>
  <si>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</si>
  <si>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</si>
  <si>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</si>
  <si>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</si>
  <si>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</si>
  <si>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</si>
  <si>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</si>
  <si>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</si>
  <si>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</si>
  <si>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</si>
  <si>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</si>
  <si>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</si>
  <si>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</si>
  <si>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</si>
  <si>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</si>
  <si>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</si>
  <si>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</si>
  <si>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</si>
  <si>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</si>
  <si>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</si>
  <si>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</si>
  <si>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</si>
  <si>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</si>
  <si>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</si>
  <si>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</si>
  <si>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</si>
  <si>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</si>
  <si>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</si>
  <si>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</si>
  <si>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</si>
  <si>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</si>
  <si>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</si>
  <si>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</si>
  <si>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</si>
  <si>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</si>
  <si>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</si>
  <si>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</si>
  <si>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</si>
  <si>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</si>
  <si>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</si>
  <si>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</si>
  <si>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</si>
  <si>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</si>
  <si>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</si>
  <si>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</si>
  <si>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</si>
  <si>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</si>
  <si>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</si>
  <si>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</si>
  <si>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</si>
  <si>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</si>
  <si>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</si>
  <si>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</si>
  <si>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</si>
  <si>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</si>
  <si>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</si>
  <si>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</si>
  <si>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</si>
  <si>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</si>
  <si>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</si>
  <si>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</si>
  <si>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</si>
  <si>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</si>
  <si>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</si>
  <si>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</si>
  <si>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</si>
  <si>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</si>
  <si>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</si>
  <si>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</si>
  <si>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</si>
  <si>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</si>
  <si>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</si>
  <si>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</si>
  <si>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</si>
  <si>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</si>
  <si>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</si>
  <si>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</si>
  <si>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</si>
  <si>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</si>
  <si>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</si>
  <si>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</si>
  <si>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</si>
  <si>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</si>
  <si>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</si>
  <si>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</si>
  <si>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</si>
  <si>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</si>
  <si>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</si>
  <si>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</si>
  <si>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</si>
  <si>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</si>
  <si>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</si>
  <si>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</si>
  <si>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</si>
  <si>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</si>
  <si>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</si>
  <si>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</si>
  <si>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</si>
  <si>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</si>
  <si>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</si>
  <si>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</si>
  <si>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</si>
  <si>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</si>
  <si>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</si>
  <si>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</si>
  <si>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</si>
  <si>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</si>
  <si>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</si>
  <si>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</si>
  <si>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</si>
  <si>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</si>
  <si>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</si>
  <si>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</si>
  <si>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</si>
  <si>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</si>
  <si>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</si>
  <si>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</si>
  <si>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</si>
  <si>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</si>
  <si>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</si>
  <si>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</si>
  <si>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</si>
  <si>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</si>
  <si>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</si>
  <si>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</si>
  <si>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</si>
  <si>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</si>
  <si>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</si>
  <si>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</si>
  <si>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</si>
  <si>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</si>
  <si>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</si>
  <si>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</si>
  <si>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</si>
  <si>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</si>
  <si>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</si>
  <si>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</si>
  <si>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</si>
  <si>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</si>
  <si>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</si>
  <si>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</si>
  <si>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</si>
  <si>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</si>
  <si>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</si>
  <si>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</si>
  <si>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</si>
  <si>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</si>
  <si>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</si>
  <si>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</si>
  <si>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</si>
  <si>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</si>
  <si>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</si>
  <si>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</si>
  <si>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</si>
  <si>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</si>
  <si>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</si>
  <si>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</si>
  <si>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</si>
  <si>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</si>
  <si>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</si>
  <si>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</si>
  <si>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</si>
  <si>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</si>
  <si>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</si>
  <si>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</si>
  <si>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</si>
  <si>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</si>
  <si>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</si>
  <si>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</si>
  <si>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</si>
  <si>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</si>
  <si>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</si>
  <si>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</si>
  <si>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</si>
  <si>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</si>
  <si>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</si>
  <si>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</si>
  <si>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</si>
  <si>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</si>
  <si>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</si>
  <si>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</si>
  <si>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</si>
  <si>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</si>
  <si>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</si>
  <si>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</si>
  <si>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</si>
  <si>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</si>
  <si>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</si>
  <si>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</si>
  <si>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</si>
  <si>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</si>
  <si>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</si>
  <si>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</si>
  <si>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</si>
  <si>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</si>
  <si>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</si>
  <si>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</si>
  <si>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</si>
  <si>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</si>
  <si>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</si>
  <si>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</si>
  <si>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</si>
  <si>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</si>
  <si>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</si>
  <si>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</si>
  <si>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</si>
  <si>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</si>
  <si>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</si>
  <si>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</si>
  <si>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</si>
  <si>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</si>
  <si>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</si>
  <si>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</si>
  <si>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</si>
  <si>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</si>
  <si>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</si>
  <si>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</si>
  <si>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</si>
  <si>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</si>
  <si>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</si>
  <si>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</si>
  <si>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</si>
  <si>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</si>
  <si>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</si>
  <si>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</si>
  <si>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</si>
  <si>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</si>
  <si>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</si>
  <si>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</si>
  <si>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</si>
  <si>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</si>
  <si>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</si>
  <si>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</si>
  <si>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</si>
  <si>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</si>
  <si>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</si>
  <si>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</si>
  <si>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</si>
  <si>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</si>
  <si>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</si>
  <si>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</si>
  <si>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</si>
  <si>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</si>
  <si>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</si>
  <si>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</si>
  <si>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</si>
  <si>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</si>
  <si>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</si>
  <si>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</si>
  <si>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</si>
  <si>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</si>
  <si>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</si>
  <si>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</si>
  <si>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</si>
  <si>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</si>
  <si>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</si>
  <si>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</si>
  <si>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</si>
  <si>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</si>
  <si>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</si>
  <si>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</si>
  <si>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</si>
  <si>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</si>
  <si>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</si>
  <si>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</si>
  <si>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</si>
  <si>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</si>
  <si>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</si>
  <si>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</si>
  <si>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</si>
  <si>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</si>
  <si>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</si>
  <si>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</si>
  <si>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</si>
  <si>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</si>
  <si>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</si>
  <si>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</si>
  <si>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</si>
  <si>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</si>
  <si>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</si>
  <si>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</si>
  <si>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</si>
  <si>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</si>
  <si>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</si>
  <si>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</si>
  <si>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</si>
  <si>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</si>
  <si>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</si>
  <si>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</si>
  <si>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</si>
  <si>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</si>
  <si>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</si>
  <si>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</si>
  <si>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</si>
  <si>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</si>
  <si>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</si>
  <si>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</si>
  <si>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</si>
  <si>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</si>
  <si>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</si>
  <si>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</si>
  <si>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</si>
  <si>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</si>
  <si>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</si>
  <si>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</si>
  <si>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</si>
  <si>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</si>
  <si>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</si>
  <si>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</si>
  <si>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</si>
  <si>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</si>
  <si>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</si>
  <si>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</si>
  <si>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</si>
  <si>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</si>
  <si>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</si>
  <si>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</si>
  <si>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</si>
  <si>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</si>
  <si>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</si>
  <si>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</si>
  <si>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</si>
  <si>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</si>
  <si>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</si>
  <si>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</si>
  <si>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</si>
  <si>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</si>
  <si>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</si>
  <si>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</si>
  <si>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</si>
  <si>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</si>
  <si>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</si>
  <si>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</si>
  <si>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</si>
  <si>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</si>
  <si>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</si>
  <si>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</si>
  <si>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</si>
  <si>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</si>
  <si>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</si>
  <si>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</si>
  <si>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</si>
  <si>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</si>
  <si>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</si>
  <si>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</si>
  <si>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</si>
  <si>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</si>
  <si>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</si>
  <si>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</si>
  <si>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</si>
  <si>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</si>
  <si>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</si>
  <si>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</si>
  <si>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</si>
  <si>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</si>
  <si>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</si>
  <si>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</si>
  <si>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</si>
  <si>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</si>
  <si>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</si>
  <si>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</si>
  <si>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</si>
  <si>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</si>
  <si>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</si>
  <si>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</si>
  <si>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</si>
  <si>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</si>
  <si>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</si>
  <si>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</si>
  <si>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</si>
  <si>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</si>
  <si>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</si>
  <si>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</si>
  <si>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</si>
  <si>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</si>
  <si>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</si>
  <si>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</si>
  <si>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</si>
  <si>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</si>
  <si>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</si>
  <si>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</si>
  <si>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</si>
  <si>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</si>
  <si>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</si>
  <si>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</si>
  <si>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</si>
  <si>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</si>
  <si>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</si>
  <si>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</si>
  <si>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</si>
  <si>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</si>
  <si>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</si>
  <si>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</si>
  <si>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</si>
  <si>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</si>
  <si>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</si>
  <si>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</si>
  <si>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</si>
  <si>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</si>
  <si>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</si>
  <si>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</si>
  <si>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</si>
  <si>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</si>
  <si>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</si>
  <si>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</si>
  <si>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</si>
  <si>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</si>
  <si>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</si>
  <si>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</si>
  <si>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</si>
  <si>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</si>
  <si>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</si>
  <si>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</si>
  <si>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</si>
  <si>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</si>
  <si>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</si>
  <si>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</si>
  <si>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</si>
  <si>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</si>
  <si>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</si>
  <si>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</si>
  <si>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</si>
  <si>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</si>
  <si>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</si>
  <si>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</si>
  <si>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</si>
  <si>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</si>
  <si>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</si>
  <si>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</si>
  <si>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</si>
  <si>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</si>
  <si>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</si>
  <si>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</si>
  <si>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</si>
  <si>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</si>
  <si>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</si>
  <si>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</si>
  <si>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</si>
  <si>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</si>
  <si>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</si>
  <si>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</si>
  <si>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</si>
  <si>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</si>
  <si>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</si>
  <si>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</si>
  <si>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</si>
  <si>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</si>
  <si>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</si>
  <si>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</si>
  <si>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</si>
  <si>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</si>
  <si>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</si>
  <si>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</si>
  <si>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</si>
  <si>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</si>
  <si>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</si>
  <si>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</si>
  <si>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</si>
  <si>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</si>
  <si>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</si>
  <si>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</si>
  <si>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</si>
  <si>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</si>
  <si>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</si>
  <si>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</si>
  <si>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</si>
  <si>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</si>
  <si>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</si>
  <si>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</si>
  <si>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</si>
  <si>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</si>
  <si>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</si>
  <si>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</si>
  <si>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</si>
  <si>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</si>
  <si>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</si>
  <si>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</si>
  <si>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</si>
  <si>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</si>
  <si>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</si>
  <si>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</si>
  <si>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</si>
  <si>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</si>
  <si>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</si>
  <si>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</si>
  <si>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</si>
  <si>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</si>
  <si>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</si>
  <si>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</si>
  <si>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</si>
  <si>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</si>
  <si>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</si>
  <si>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</si>
  <si>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</si>
  <si>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</si>
  <si>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</si>
  <si>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</si>
  <si>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</si>
  <si>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</si>
  <si>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</si>
  <si>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</si>
  <si>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</si>
  <si>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</si>
  <si>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</si>
  <si>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</si>
  <si>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</si>
  <si>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</si>
  <si>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</si>
  <si>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</si>
  <si>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</si>
  <si>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</si>
  <si>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</si>
  <si>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</si>
  <si>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</si>
  <si>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</si>
  <si>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</si>
  <si>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</si>
  <si>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</si>
  <si>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</si>
  <si>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</si>
  <si>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</si>
  <si>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</si>
  <si>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</si>
  <si>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</si>
  <si>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</si>
  <si>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</si>
  <si>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</si>
  <si>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</si>
  <si>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</si>
  <si>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</si>
  <si>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</si>
  <si>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</si>
  <si>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</si>
  <si>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</si>
  <si>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</si>
  <si>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</si>
  <si>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</si>
  <si>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</si>
  <si>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</si>
  <si>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</si>
  <si>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</si>
  <si>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</si>
  <si>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</si>
  <si>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</si>
  <si>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</si>
  <si>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</si>
  <si>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</si>
  <si>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</si>
  <si>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</si>
  <si>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</si>
  <si>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</si>
  <si>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</si>
  <si>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</si>
  <si>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</si>
  <si>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</si>
  <si>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</si>
  <si>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</si>
  <si>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</si>
  <si>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</si>
  <si>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</si>
  <si>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</si>
  <si>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</si>
  <si>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</si>
  <si>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</si>
  <si>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</si>
  <si>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</si>
  <si>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</si>
  <si>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</si>
  <si>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</si>
  <si>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</si>
  <si>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</si>
  <si>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</si>
  <si>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</si>
  <si>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</si>
  <si>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</si>
  <si>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</si>
  <si>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</si>
  <si>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</si>
  <si>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</si>
  <si>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</si>
  <si>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</si>
  <si>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</si>
  <si>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</si>
  <si>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</si>
  <si>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</si>
  <si>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</si>
  <si>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</si>
  <si>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</si>
  <si>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</si>
  <si>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</si>
  <si>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</si>
  <si>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</si>
  <si>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</si>
  <si>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</si>
  <si>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</si>
  <si>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</si>
  <si>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</si>
  <si>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</si>
  <si>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</si>
  <si>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</si>
  <si>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</si>
  <si>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</si>
  <si>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</si>
  <si>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</si>
  <si>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</si>
  <si>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</si>
  <si>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</si>
  <si>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</si>
  <si>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</si>
  <si>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</si>
  <si>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</si>
  <si>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</si>
  <si>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</si>
  <si>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</si>
  <si>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</si>
  <si>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</si>
  <si>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</si>
  <si>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</si>
  <si>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</si>
  <si>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</si>
  <si>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</si>
  <si>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</si>
  <si>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</si>
  <si>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</si>
  <si>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</si>
  <si>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</si>
  <si>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</si>
  <si>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</si>
  <si>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</si>
  <si>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</si>
  <si>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</si>
  <si>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</si>
  <si>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</si>
  <si>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</si>
  <si>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</si>
  <si>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</si>
  <si>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</si>
  <si>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</si>
  <si>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</si>
  <si>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</si>
  <si>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</si>
  <si>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</si>
  <si>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</si>
  <si>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</si>
  <si>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</si>
  <si>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</si>
  <si>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</si>
  <si>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</si>
  <si>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</si>
  <si>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</si>
  <si>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</si>
  <si>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</si>
  <si>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</si>
  <si>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</si>
  <si>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</si>
  <si>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</si>
  <si>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</si>
  <si>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</si>
  <si>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</si>
  <si>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</si>
  <si>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</si>
  <si>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</si>
  <si>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</si>
  <si>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</si>
  <si>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</si>
  <si>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</si>
  <si>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</si>
  <si>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</si>
  <si>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</si>
  <si>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</si>
  <si>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</si>
  <si>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</si>
  <si>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</si>
  <si>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</si>
  <si>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</si>
  <si>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</si>
  <si>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</si>
  <si>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</si>
  <si>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</si>
  <si>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</si>
  <si>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</si>
  <si>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</si>
  <si>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</si>
  <si>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</si>
  <si>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</si>
  <si>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</si>
  <si>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</si>
  <si>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</si>
  <si>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</si>
  <si>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</si>
  <si>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</si>
  <si>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</si>
  <si>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</si>
  <si>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</si>
  <si>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</si>
  <si>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</si>
  <si>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</si>
  <si>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</si>
  <si>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</si>
  <si>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</si>
  <si>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</si>
  <si>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</si>
  <si>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</si>
  <si>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</si>
  <si>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</si>
  <si>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</si>
  <si>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</si>
  <si>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</si>
  <si>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</si>
  <si>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</si>
  <si>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</si>
  <si>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</si>
  <si>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</si>
  <si>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</si>
  <si>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</si>
  <si>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</si>
  <si>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</si>
  <si>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</si>
  <si>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</si>
  <si>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</si>
  <si>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</si>
  <si>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</si>
  <si>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</si>
  <si>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</si>
  <si>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</si>
  <si>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</si>
  <si>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</si>
  <si>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</si>
  <si>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</si>
  <si>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</si>
  <si>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</si>
  <si>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</si>
  <si>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</si>
  <si>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</si>
  <si>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</si>
  <si>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</si>
  <si>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</si>
  <si>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</si>
  <si>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</si>
  <si>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</si>
  <si>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</si>
  <si>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</si>
  <si>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</si>
  <si>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</si>
  <si>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</si>
  <si>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</si>
  <si>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</si>
  <si>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</si>
  <si>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</si>
  <si>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</si>
  <si>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</si>
  <si>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</si>
  <si>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</si>
  <si>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</si>
  <si>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</si>
  <si>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</si>
  <si>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</si>
  <si>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</si>
  <si>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</si>
  <si>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</si>
  <si>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</si>
  <si>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</si>
  <si>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</si>
  <si>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</si>
  <si>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</si>
  <si>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</si>
  <si>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</si>
  <si>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</si>
  <si>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</si>
  <si>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</si>
  <si>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</si>
  <si>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</si>
  <si>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</si>
  <si>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</si>
  <si>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</si>
  <si>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</si>
  <si>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</si>
  <si>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</si>
  <si>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</si>
  <si>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</si>
  <si>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</si>
  <si>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</si>
  <si>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</si>
  <si>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</si>
  <si>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</si>
  <si>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</si>
  <si>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</si>
  <si>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</si>
  <si>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</si>
  <si>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</si>
  <si>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</si>
  <si>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</si>
  <si>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</si>
  <si>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</si>
  <si>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</si>
  <si>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</si>
  <si>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</si>
  <si>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</si>
  <si>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</si>
  <si>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</si>
  <si>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</si>
  <si>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</si>
  <si>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</si>
  <si>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</si>
  <si>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</si>
  <si>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</si>
  <si>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</si>
  <si>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</si>
  <si>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</si>
  <si>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</si>
  <si>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</si>
  <si>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</si>
  <si>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</si>
  <si>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</si>
  <si>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</si>
  <si>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</si>
  <si>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</si>
  <si>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</si>
  <si>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</si>
  <si>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</si>
  <si>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</si>
  <si>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</si>
  <si>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</si>
  <si>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</si>
  <si>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</si>
  <si>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</si>
  <si>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</si>
  <si>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</si>
  <si>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</si>
  <si>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</si>
  <si>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</si>
  <si>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</si>
  <si>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</si>
  <si>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</si>
  <si>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</si>
  <si>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</si>
  <si>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</si>
  <si>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</si>
  <si>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</si>
  <si>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</si>
  <si>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</si>
  <si>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</si>
  <si>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</si>
  <si>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</si>
  <si>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</si>
  <si>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</si>
  <si>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</si>
  <si>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</si>
  <si>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</si>
  <si>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</si>
  <si>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</si>
  <si>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</si>
  <si>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</si>
  <si>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</si>
  <si>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</si>
  <si>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</si>
  <si>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</si>
  <si>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</si>
  <si>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</si>
  <si>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</si>
  <si>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</si>
  <si>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</si>
  <si>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</si>
  <si>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</si>
  <si>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</si>
  <si>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</si>
  <si>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</si>
  <si>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</si>
  <si>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</si>
  <si>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</si>
  <si>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</si>
  <si>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</si>
  <si>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</si>
  <si>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</si>
  <si>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</si>
  <si>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</si>
  <si>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</si>
  <si>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</si>
  <si>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</si>
  <si>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</si>
  <si>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</si>
  <si>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</si>
  <si>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</si>
  <si>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</si>
  <si>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</si>
  <si>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</si>
  <si>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</si>
  <si>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</si>
  <si>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</si>
  <si>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</si>
  <si>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</si>
  <si>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</si>
  <si>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</si>
  <si>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</si>
  <si>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</si>
  <si>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</si>
  <si>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</si>
  <si>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</si>
  <si>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</si>
  <si>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</si>
  <si>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</si>
  <si>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</si>
  <si>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</si>
  <si>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</si>
  <si>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</si>
  <si>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</si>
  <si>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</si>
  <si>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</si>
  <si>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</si>
  <si>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</si>
  <si>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</si>
  <si>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</si>
  <si>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</si>
  <si>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</si>
  <si>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</si>
  <si>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</si>
  <si>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</si>
  <si>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</si>
  <si>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</si>
  <si>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</si>
  <si>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</si>
  <si>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</si>
  <si>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</si>
  <si>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</si>
  <si>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</si>
  <si>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</si>
  <si>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</si>
  <si>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</si>
  <si>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</si>
  <si>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</si>
  <si>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</si>
  <si>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</si>
  <si>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</si>
  <si>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</si>
  <si>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</si>
  <si>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</si>
  <si>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</si>
  <si>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</si>
  <si>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</si>
  <si>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</si>
  <si>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</si>
  <si>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</si>
  <si>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</si>
  <si>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</si>
  <si>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</si>
  <si>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</si>
  <si>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</si>
  <si>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</si>
  <si>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</si>
  <si>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</si>
  <si>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</si>
  <si>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</si>
  <si>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</si>
  <si>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</si>
  <si>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</si>
  <si>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</si>
  <si>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</si>
  <si>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</si>
  <si>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</si>
  <si>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</si>
  <si>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</si>
  <si>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</si>
  <si>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</si>
  <si>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</si>
  <si>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</si>
  <si>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</si>
  <si>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</si>
  <si>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</si>
  <si>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</si>
  <si>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</si>
  <si>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</si>
  <si>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</si>
  <si>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</si>
  <si>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</si>
  <si>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</si>
  <si>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</si>
  <si>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</si>
  <si>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</si>
  <si>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</si>
  <si>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</si>
  <si>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</si>
  <si>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</si>
  <si>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</si>
  <si>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</si>
  <si>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</si>
  <si>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</si>
  <si>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</si>
  <si>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</si>
  <si>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</si>
  <si>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</si>
  <si>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</si>
  <si>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</si>
  <si>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</si>
  <si>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</si>
  <si>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</si>
  <si>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</si>
  <si>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</si>
  <si>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</si>
  <si>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</si>
  <si>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</si>
  <si>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</si>
  <si>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</si>
  <si>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</si>
  <si>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</si>
  <si>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</si>
  <si>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</si>
  <si>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</si>
  <si>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</si>
  <si>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</si>
  <si>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</si>
  <si>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</si>
  <si>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</si>
  <si>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</si>
  <si>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</si>
  <si>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</si>
  <si>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</si>
  <si>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</si>
  <si>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</si>
  <si>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</si>
  <si>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</si>
  <si>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</si>
  <si>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</si>
  <si>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</si>
  <si>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</si>
  <si>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</si>
  <si>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</si>
  <si>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</si>
  <si>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</si>
  <si>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</si>
  <si>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</si>
  <si>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</si>
  <si>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</si>
  <si>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</si>
  <si>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</si>
  <si>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</si>
  <si>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</si>
  <si>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</si>
  <si>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</si>
  <si>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</si>
  <si>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</si>
  <si>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</si>
  <si>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</si>
  <si>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</si>
  <si>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</si>
  <si>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</si>
  <si>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</si>
  <si>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</si>
  <si>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</si>
  <si>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</si>
  <si>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</si>
  <si>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</si>
  <si>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</si>
  <si>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</si>
  <si>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</si>
  <si>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</si>
  <si>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</si>
  <si>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</si>
  <si>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</si>
  <si>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</si>
  <si>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</si>
  <si>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</si>
  <si>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</si>
  <si>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</si>
  <si>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</si>
  <si>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</si>
  <si>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</si>
  <si>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</si>
  <si>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</si>
  <si>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</si>
  <si>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</si>
  <si>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</si>
  <si>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</si>
  <si>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</si>
  <si>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</si>
  <si>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</si>
  <si>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</si>
  <si>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</si>
  <si>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</si>
  <si>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</si>
  <si>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</si>
  <si>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</si>
  <si>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</si>
  <si>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</si>
  <si>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</si>
  <si>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</si>
  <si>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</si>
  <si>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</si>
  <si>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</si>
  <si>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</si>
  <si>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</si>
  <si>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</si>
  <si>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</si>
  <si>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</si>
  <si>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</si>
  <si>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</si>
  <si>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</si>
  <si>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</si>
  <si>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</si>
  <si>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</si>
  <si>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</si>
  <si>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</si>
  <si>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</si>
  <si>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</si>
  <si>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</si>
  <si>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</si>
  <si>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</si>
  <si>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</si>
  <si>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</si>
  <si>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</si>
  <si>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</si>
  <si>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</si>
  <si>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</si>
  <si>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</si>
  <si>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</si>
  <si>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</si>
  <si>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</si>
  <si>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</si>
  <si>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</si>
  <si>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</si>
  <si>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</si>
  <si>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</si>
  <si>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</si>
  <si>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</si>
  <si>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</si>
  <si>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</si>
  <si>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</si>
  <si>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</si>
  <si>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</si>
  <si>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</si>
  <si>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</si>
  <si>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</si>
  <si>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</si>
  <si>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</si>
  <si>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</si>
  <si>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</si>
  <si>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</si>
  <si>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</si>
  <si>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</si>
  <si>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</si>
  <si>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</si>
  <si>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</si>
  <si>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</si>
  <si>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</si>
  <si>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</si>
  <si>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</si>
  <si>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</si>
  <si>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</si>
  <si>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</si>
  <si>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</si>
  <si>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</si>
  <si>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</si>
  <si>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</si>
  <si>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</si>
  <si>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</si>
  <si>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</si>
  <si>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</si>
  <si>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</si>
  <si>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</si>
  <si>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</si>
  <si>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</si>
  <si>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</si>
  <si>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</si>
  <si>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</si>
  <si>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</si>
  <si>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</si>
  <si>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</si>
  <si>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</si>
  <si>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</si>
  <si>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</si>
  <si>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</si>
  <si>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</si>
  <si>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</si>
  <si>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</si>
  <si>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</si>
  <si>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</si>
  <si>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</si>
  <si>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</si>
  <si>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</si>
  <si>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</si>
  <si>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</si>
  <si>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</si>
  <si>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</si>
  <si>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</si>
  <si>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</si>
  <si>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</si>
  <si>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</si>
  <si>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</si>
  <si>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</si>
  <si>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</si>
  <si>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</si>
  <si>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</si>
  <si>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</si>
  <si>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</si>
  <si>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</si>
  <si>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</si>
  <si>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</si>
  <si>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</si>
  <si>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</si>
  <si>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</si>
  <si>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</si>
  <si>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</si>
  <si>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</si>
  <si>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</si>
  <si>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</si>
  <si>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</si>
  <si>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</si>
  <si>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</si>
  <si>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</si>
  <si>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</si>
  <si>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</si>
  <si>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</si>
  <si>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</si>
  <si>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</si>
  <si>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</si>
  <si>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</si>
  <si>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</si>
  <si>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</si>
  <si>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</si>
  <si>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</si>
  <si>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</si>
  <si>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</si>
  <si>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</si>
  <si>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</si>
  <si>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</si>
  <si>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</si>
  <si>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</si>
  <si>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</si>
  <si>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</si>
  <si>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</si>
  <si>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</si>
  <si>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</si>
  <si>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</si>
  <si>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</si>
  <si>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</si>
  <si>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</si>
  <si>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</si>
  <si>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</si>
  <si>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</si>
  <si>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</si>
  <si>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</si>
  <si>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</si>
  <si>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</si>
  <si>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</si>
  <si>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</si>
  <si>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</si>
  <si>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</si>
  <si>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</si>
  <si>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</si>
  <si>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</si>
  <si>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</si>
  <si>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</si>
  <si>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</si>
  <si>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</si>
  <si>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</si>
  <si>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</si>
  <si>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</si>
  <si>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</si>
  <si>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</si>
  <si>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</si>
  <si>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</si>
  <si>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</si>
  <si>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</si>
  <si>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</si>
  <si>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</si>
  <si>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</si>
  <si>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</si>
  <si>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</si>
  <si>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</si>
  <si>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</si>
  <si>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</si>
  <si>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</si>
  <si>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</si>
  <si>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</si>
  <si>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</si>
  <si>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</si>
  <si>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</si>
  <si>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</si>
  <si>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</si>
  <si>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</si>
  <si>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</si>
  <si>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</si>
  <si>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</si>
  <si>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</si>
  <si>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</si>
  <si>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</si>
  <si>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</si>
  <si>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</si>
  <si>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</si>
  <si>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</si>
  <si>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</si>
  <si>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</si>
  <si>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</si>
  <si>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</si>
  <si>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</si>
  <si>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</si>
  <si>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</si>
  <si>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</si>
  <si>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</si>
  <si>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</si>
  <si>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</si>
  <si>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</si>
  <si>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</si>
  <si>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</si>
  <si>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</si>
  <si>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</si>
  <si>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</si>
  <si>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</si>
  <si>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</si>
  <si>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</si>
  <si>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</si>
  <si>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</si>
  <si>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</si>
  <si>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</si>
  <si>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</si>
  <si>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</si>
  <si>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</si>
  <si>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</si>
  <si>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</si>
  <si>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</si>
  <si>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</si>
  <si>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</si>
  <si>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</si>
  <si>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</si>
  <si>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</si>
  <si>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</si>
  <si>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</si>
  <si>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</si>
  <si>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</si>
  <si>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</si>
  <si>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</si>
  <si>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</si>
  <si>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</si>
  <si>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</si>
  <si>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</si>
  <si>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</si>
  <si>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</si>
  <si>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</si>
  <si>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</si>
  <si>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</si>
  <si>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</si>
  <si>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</si>
  <si>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</si>
  <si>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</si>
  <si>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</si>
  <si>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</si>
  <si>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</si>
  <si>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</si>
  <si>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</si>
  <si>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</si>
  <si>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</si>
  <si>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</si>
  <si>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</si>
  <si>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</si>
  <si>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</si>
  <si>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</si>
  <si>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</si>
  <si>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</si>
  <si>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</si>
  <si>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</si>
  <si>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</si>
  <si>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</si>
  <si>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</si>
  <si>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</si>
  <si>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</si>
  <si>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</si>
  <si>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</si>
  <si>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</si>
  <si>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</si>
  <si>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</si>
  <si>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</si>
  <si>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</si>
  <si>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</si>
  <si>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</si>
  <si>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</si>
  <si>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</si>
  <si>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</si>
  <si>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</si>
  <si>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</si>
  <si>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</si>
  <si>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</si>
  <si>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</si>
  <si>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</si>
  <si>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</si>
  <si>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</si>
  <si>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</si>
  <si>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</si>
  <si>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</si>
  <si>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</si>
  <si>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</si>
  <si>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</si>
  <si>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</si>
  <si>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</si>
  <si>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</si>
  <si>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</si>
  <si>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</si>
  <si>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</si>
  <si>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</si>
  <si>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</si>
  <si>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</si>
  <si>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</si>
  <si>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</si>
  <si>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</si>
  <si>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</si>
  <si>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</si>
  <si>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</si>
  <si>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</si>
  <si>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</si>
  <si>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</si>
  <si>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</si>
  <si>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</si>
  <si>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</si>
  <si>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</si>
  <si>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</si>
  <si>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</si>
  <si>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</si>
  <si>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</si>
  <si>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</si>
  <si>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</si>
  <si>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</si>
  <si>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</si>
  <si>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</si>
  <si>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</si>
  <si>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</si>
  <si>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</si>
  <si>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</si>
  <si>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</si>
  <si>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</si>
  <si>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</si>
  <si>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</si>
  <si>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</si>
  <si>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</si>
  <si>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</si>
  <si>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</si>
  <si>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</si>
  <si>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</si>
  <si>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</si>
  <si>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</si>
  <si>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</si>
  <si>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</si>
  <si>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</si>
  <si>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</si>
  <si>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</si>
  <si>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</si>
  <si>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</si>
  <si>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</si>
  <si>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</si>
  <si>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</si>
  <si>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</si>
  <si>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</si>
  <si>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</si>
  <si>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</si>
  <si>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</si>
  <si>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</si>
  <si>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</si>
  <si>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</si>
  <si>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</si>
  <si>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</si>
  <si>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</si>
  <si>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</si>
  <si>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</si>
  <si>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</si>
  <si>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</si>
  <si>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</si>
  <si>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</si>
  <si>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</si>
  <si>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</si>
  <si>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</si>
  <si>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</si>
  <si>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</si>
  <si>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</si>
  <si>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</si>
  <si>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</si>
  <si>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</si>
  <si>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</si>
  <si>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</si>
  <si>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</si>
  <si>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</si>
  <si>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</si>
  <si>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</si>
  <si>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</si>
  <si>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</si>
  <si>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</si>
  <si>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</si>
  <si>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</si>
  <si>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</si>
  <si>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</si>
  <si>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</si>
  <si>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</si>
  <si>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</si>
  <si>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</si>
  <si>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</si>
  <si>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</si>
  <si>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</si>
  <si>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</si>
  <si>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</si>
  <si>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</si>
  <si>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</si>
  <si>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</si>
  <si>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</si>
  <si>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</si>
  <si>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</si>
  <si>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</si>
  <si>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</si>
  <si>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</si>
  <si>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</si>
  <si>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</si>
  <si>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</si>
  <si>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</si>
  <si>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</si>
  <si>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</si>
  <si>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</si>
  <si>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</si>
  <si>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</si>
  <si>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</si>
  <si>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</si>
  <si>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</si>
  <si>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</si>
  <si>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</si>
  <si>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</si>
  <si>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</si>
  <si>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</si>
  <si>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</si>
  <si>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</si>
  <si>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</si>
  <si>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</si>
  <si>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</si>
  <si>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</si>
  <si>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</si>
  <si>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</si>
  <si>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</si>
  <si>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</si>
  <si>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</si>
  <si>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</si>
  <si>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</si>
  <si>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</si>
  <si>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</si>
  <si>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</si>
  <si>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</si>
  <si>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</si>
  <si>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</si>
  <si>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</si>
  <si>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</si>
  <si>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</si>
  <si>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</si>
  <si>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</si>
  <si>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</si>
  <si>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</si>
  <si>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</si>
  <si>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</si>
  <si>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</si>
  <si>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</si>
  <si>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</si>
  <si>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</si>
  <si>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</si>
  <si>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</si>
  <si>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</si>
  <si>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</si>
  <si>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</si>
  <si>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</si>
  <si>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</si>
  <si>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</si>
  <si>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</si>
  <si>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</si>
  <si>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</si>
  <si>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</si>
  <si>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</si>
  <si>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</si>
  <si>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</si>
  <si>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</si>
  <si>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</si>
  <si>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</si>
  <si>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</si>
  <si>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</si>
  <si>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</si>
  <si>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</si>
  <si>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</si>
  <si>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</si>
  <si>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</si>
  <si>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</si>
  <si>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</si>
  <si>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</si>
  <si>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</si>
  <si>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</si>
  <si>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</si>
  <si>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</si>
  <si>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</si>
  <si>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</si>
  <si>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</si>
  <si>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</si>
  <si>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</si>
  <si>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</si>
  <si>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</si>
  <si>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</si>
  <si>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</si>
  <si>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</si>
  <si>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</si>
  <si>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</si>
  <si>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</si>
  <si>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</si>
  <si>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</si>
  <si>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</si>
  <si>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</si>
  <si>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</si>
  <si>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</si>
  <si>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</si>
  <si>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</si>
  <si>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</si>
  <si>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</si>
  <si>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</si>
  <si>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</si>
  <si>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</si>
  <si>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</si>
  <si>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</si>
  <si>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</si>
  <si>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</si>
  <si>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</si>
  <si>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</si>
  <si>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</si>
  <si>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</si>
  <si>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</si>
  <si>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</si>
  <si>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</si>
  <si>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</si>
  <si>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</si>
  <si>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</si>
  <si>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</si>
  <si>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</si>
  <si>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</si>
  <si>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</si>
  <si>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</si>
  <si>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</si>
  <si>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</si>
  <si>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</si>
  <si>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</si>
  <si>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</si>
  <si>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</si>
  <si>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</si>
  <si>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</si>
  <si>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</si>
  <si>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</si>
  <si>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</si>
  <si>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</si>
  <si>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</si>
  <si>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</si>
  <si>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</si>
  <si>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</si>
  <si>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</si>
  <si>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</si>
  <si>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</si>
  <si>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</si>
  <si>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</si>
  <si>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</si>
  <si>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</si>
  <si>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</si>
  <si>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</si>
  <si>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</si>
  <si>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</si>
  <si>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</si>
  <si>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</si>
  <si>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</si>
  <si>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</si>
  <si>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</si>
  <si>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</si>
  <si>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</si>
  <si>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</si>
  <si>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</si>
  <si>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</si>
  <si>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</si>
  <si>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</si>
  <si>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</si>
  <si>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</si>
  <si>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</si>
  <si>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</si>
  <si>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</si>
  <si>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</si>
  <si>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</si>
  <si>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</si>
  <si>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</si>
  <si>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</si>
  <si>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</si>
  <si>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</si>
  <si>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</si>
  <si>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</si>
  <si>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</si>
  <si>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</si>
  <si>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</si>
  <si>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</si>
  <si>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</si>
  <si>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</si>
  <si>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</si>
  <si>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</si>
  <si>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</si>
  <si>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</si>
  <si>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</si>
  <si>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</si>
  <si>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</si>
  <si>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</si>
  <si>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</si>
  <si>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</si>
  <si>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</si>
  <si>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</si>
  <si>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</si>
  <si>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</si>
  <si>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</si>
  <si>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</si>
  <si>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</si>
  <si>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</si>
  <si>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</si>
  <si>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</si>
  <si>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</si>
  <si>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</si>
  <si>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</si>
  <si>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</si>
  <si>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</si>
  <si>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</si>
  <si>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</si>
  <si>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</si>
  <si>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</si>
  <si>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</si>
  <si>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</si>
  <si>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</si>
  <si>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</si>
  <si>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</si>
  <si>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</si>
  <si>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</si>
  <si>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</si>
  <si>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</si>
  <si>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</si>
  <si>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</si>
  <si>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</si>
  <si>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</si>
  <si>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</si>
  <si>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</si>
  <si>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</si>
  <si>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</si>
  <si>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</si>
  <si>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</si>
  <si>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</si>
  <si>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</si>
  <si>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</si>
  <si>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</si>
  <si>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</si>
  <si>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</si>
  <si>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</si>
  <si>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</si>
  <si>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</si>
  <si>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</si>
  <si>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</si>
  <si>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</si>
  <si>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</si>
  <si>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</si>
  <si>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</si>
  <si>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</si>
  <si>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</si>
  <si>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</si>
  <si>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</si>
  <si>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</si>
  <si>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</si>
  <si>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</si>
  <si>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</si>
  <si>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</si>
  <si>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</si>
  <si>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</si>
  <si>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</si>
  <si>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</si>
  <si>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</si>
  <si>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</si>
  <si>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</si>
  <si>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</si>
  <si>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</si>
  <si>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</si>
  <si>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</si>
  <si>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</si>
  <si>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</si>
  <si>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</si>
  <si>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</si>
  <si>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</si>
  <si>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</si>
  <si>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</si>
  <si>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</si>
  <si>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</si>
  <si>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</si>
  <si>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</si>
  <si>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</si>
  <si>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</si>
  <si>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</si>
  <si>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</si>
  <si>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</si>
  <si>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</si>
  <si>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</si>
  <si>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</si>
  <si>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</si>
  <si>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</si>
  <si>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</si>
  <si>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</si>
  <si>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</si>
  <si>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</si>
  <si>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</si>
  <si>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</si>
  <si>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</si>
  <si>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</si>
  <si>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</si>
  <si>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</si>
  <si>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</si>
  <si>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</si>
  <si>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</si>
  <si>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</si>
  <si>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</si>
  <si>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</si>
  <si>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</si>
  <si>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</si>
  <si>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</si>
  <si>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</si>
  <si>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</si>
  <si>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</si>
  <si>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</si>
  <si>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</si>
  <si>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</si>
  <si>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</si>
  <si>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</si>
  <si>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</si>
  <si>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</si>
  <si>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</si>
  <si>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</si>
  <si>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</si>
  <si>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</si>
  <si>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</si>
  <si>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</si>
  <si>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</si>
  <si>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</si>
  <si>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</si>
  <si>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</si>
  <si>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</si>
  <si>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</si>
  <si>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</si>
  <si>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</si>
  <si>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</si>
  <si>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</si>
  <si>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</si>
  <si>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</si>
  <si>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</si>
  <si>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</si>
  <si>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</si>
  <si>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</si>
  <si>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</si>
  <si>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</si>
  <si>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</si>
  <si>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</si>
  <si>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</si>
  <si>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</si>
  <si>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</si>
  <si>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</si>
  <si>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</si>
  <si>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</si>
  <si>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</si>
  <si>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</si>
  <si>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</si>
  <si>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</si>
  <si>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</si>
  <si>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</si>
  <si>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</si>
  <si>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</si>
  <si>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</si>
  <si>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</si>
  <si>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</si>
  <si>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</si>
  <si>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</si>
  <si>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</si>
  <si>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</si>
  <si>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</si>
  <si>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</si>
  <si>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</si>
  <si>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</si>
  <si>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</si>
  <si>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</si>
  <si>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</si>
  <si>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</si>
  <si>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</si>
  <si>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</si>
  <si>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</si>
  <si>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</si>
  <si>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</si>
  <si>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</si>
  <si>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</si>
  <si>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</si>
  <si>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</si>
  <si>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</si>
  <si>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</si>
  <si>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</si>
  <si>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</si>
  <si>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</si>
  <si>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</si>
  <si>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</si>
  <si>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</si>
  <si>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</si>
  <si>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</si>
  <si>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</si>
  <si>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</si>
  <si>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</si>
  <si>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</si>
  <si>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</si>
  <si>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</si>
  <si>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</si>
  <si>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</si>
  <si>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</si>
  <si>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</si>
  <si>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</si>
  <si>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</si>
  <si>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</si>
  <si>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</si>
  <si>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</si>
  <si>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</si>
  <si>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</si>
  <si>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</si>
  <si>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</si>
  <si>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</si>
  <si>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</si>
  <si>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</si>
  <si>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</si>
  <si>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</si>
  <si>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</si>
  <si>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</si>
  <si>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</si>
  <si>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</si>
  <si>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</si>
  <si>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</si>
  <si>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</si>
  <si>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</si>
  <si>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</si>
  <si>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</si>
  <si>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</si>
  <si>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</si>
  <si>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</si>
  <si>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</si>
  <si>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</si>
  <si>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</si>
  <si>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</si>
  <si>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</si>
  <si>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</si>
  <si>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</si>
  <si>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</si>
  <si>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</si>
  <si>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</si>
  <si>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</si>
  <si>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</si>
  <si>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</si>
  <si>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</si>
  <si>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</si>
  <si>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</si>
  <si>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</si>
  <si>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</si>
  <si>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</si>
  <si>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</si>
  <si>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</si>
  <si>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</si>
  <si>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</si>
  <si>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</si>
  <si>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</si>
  <si>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</si>
  <si>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</si>
  <si>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</si>
  <si>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</si>
  <si>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</si>
  <si>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</si>
  <si>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</si>
  <si>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</si>
  <si>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</si>
  <si>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</si>
  <si>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</si>
  <si>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</si>
  <si>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</si>
  <si>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</si>
  <si>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</si>
  <si>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</si>
  <si>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</si>
  <si>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</si>
  <si>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</si>
  <si>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</si>
  <si>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</si>
  <si>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</si>
  <si>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</si>
  <si>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</si>
  <si>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</si>
  <si>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</si>
  <si>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</si>
  <si>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</si>
  <si>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</si>
  <si>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</si>
  <si>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</si>
  <si>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</si>
  <si>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</si>
  <si>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</si>
  <si>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</si>
  <si>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</si>
  <si>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</si>
  <si>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</si>
  <si>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</si>
  <si>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</si>
  <si>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</si>
  <si>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</si>
  <si>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</si>
  <si>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</si>
  <si>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</si>
  <si>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</si>
  <si>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</si>
  <si>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</si>
  <si>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</si>
  <si>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</si>
  <si>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</si>
  <si>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</si>
  <si>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</si>
  <si>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</si>
  <si>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</si>
  <si>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</si>
  <si>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</si>
  <si>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</si>
  <si>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</si>
  <si>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</si>
  <si>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</si>
  <si>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</si>
  <si>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</si>
  <si>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</si>
  <si>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</si>
  <si>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</si>
  <si>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</si>
  <si>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</si>
  <si>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</si>
  <si>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</si>
  <si>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</si>
  <si>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</si>
  <si>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</si>
  <si>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</si>
  <si>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</si>
  <si>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</si>
  <si>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</si>
  <si>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</si>
  <si>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</si>
  <si>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</si>
  <si>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</si>
  <si>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</si>
  <si>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</si>
  <si>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</si>
  <si>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</si>
  <si>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</si>
  <si>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</si>
  <si>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</si>
  <si>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</si>
  <si>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</si>
  <si>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</si>
  <si>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</si>
  <si>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</si>
  <si>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</si>
  <si>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</si>
  <si>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</si>
  <si>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</si>
  <si>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</si>
  <si>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</si>
  <si>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</si>
  <si>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</si>
  <si>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</si>
  <si>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</si>
  <si>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</si>
  <si>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</si>
  <si>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</si>
  <si>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</si>
  <si>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</si>
  <si>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</si>
  <si>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</si>
  <si>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</si>
  <si>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</si>
  <si>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</si>
  <si>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</si>
  <si>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</si>
  <si>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</si>
  <si>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</si>
  <si>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</si>
  <si>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</si>
  <si>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</si>
  <si>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</si>
  <si>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</si>
  <si>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</si>
  <si>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</si>
  <si>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</si>
  <si>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</si>
  <si>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</si>
  <si>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</si>
  <si>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</si>
  <si>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</si>
  <si>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</si>
  <si>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</si>
  <si>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</si>
  <si>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</si>
  <si>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</si>
  <si>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</si>
  <si>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</si>
  <si>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</si>
  <si>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</si>
  <si>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</si>
  <si>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</si>
  <si>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</si>
  <si>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</si>
  <si>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</si>
  <si>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</si>
  <si>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</si>
  <si>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</si>
  <si>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</si>
  <si>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</si>
  <si>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</si>
  <si>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</si>
  <si>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</si>
  <si>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</si>
  <si>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</si>
  <si>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</si>
  <si>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</si>
  <si>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</si>
  <si>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</si>
  <si>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</si>
  <si>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</si>
  <si>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</si>
  <si>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</si>
  <si>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</si>
  <si>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</si>
  <si>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</si>
  <si>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</si>
  <si>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</si>
  <si>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</si>
  <si>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</si>
  <si>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</si>
  <si>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</si>
  <si>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</si>
  <si>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</si>
  <si>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</si>
  <si>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</si>
  <si>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</si>
  <si>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</si>
  <si>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</si>
  <si>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</si>
  <si>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</si>
  <si>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</si>
  <si>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</si>
  <si>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</si>
  <si>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</si>
  <si>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</si>
  <si>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</si>
  <si>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</si>
  <si>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</si>
  <si>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</si>
  <si>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</si>
  <si>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</si>
  <si>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</si>
  <si>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</si>
  <si>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</si>
  <si>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</si>
  <si>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</si>
  <si>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</si>
  <si>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</si>
  <si>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</si>
  <si>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</si>
  <si>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</si>
  <si>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</si>
  <si>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</si>
  <si>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</si>
  <si>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</si>
  <si>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</si>
  <si>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</si>
  <si>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</si>
  <si>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</si>
  <si>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</si>
  <si>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</si>
  <si>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</si>
  <si>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</si>
  <si>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</si>
  <si>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</si>
  <si>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</si>
  <si>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</si>
  <si>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</si>
  <si>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</si>
  <si>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</si>
  <si>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</si>
  <si>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</si>
  <si>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</si>
  <si>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</si>
  <si>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</si>
  <si>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</si>
  <si>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</si>
  <si>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</si>
  <si>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</si>
  <si>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</si>
  <si>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</si>
  <si>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</si>
  <si>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</si>
  <si>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</si>
  <si>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</si>
  <si>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</si>
  <si>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</si>
  <si>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</si>
  <si>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</si>
  <si>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</si>
  <si>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</si>
  <si>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</si>
  <si>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</si>
  <si>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</si>
  <si>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</si>
  <si>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</si>
  <si>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</si>
  <si>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</si>
  <si>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</si>
  <si>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</si>
  <si>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</si>
  <si>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</si>
  <si>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</si>
  <si>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</si>
  <si>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</si>
  <si>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</si>
  <si>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</si>
  <si>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</si>
  <si>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</si>
  <si>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</si>
  <si>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</si>
  <si>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</si>
  <si>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</si>
  <si>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</si>
  <si>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</si>
  <si>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</si>
  <si>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</si>
  <si>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</si>
  <si>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</si>
  <si>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</si>
  <si>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</si>
  <si>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</si>
  <si>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</si>
  <si>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</si>
  <si>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</si>
  <si>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</si>
  <si>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</si>
  <si>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</si>
  <si>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</si>
  <si>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</si>
  <si>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</si>
  <si>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</si>
  <si>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</si>
  <si>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</si>
  <si>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</si>
  <si>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</si>
  <si>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</si>
  <si>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</si>
  <si>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</si>
  <si>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</si>
  <si>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</si>
  <si>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</si>
  <si>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</si>
  <si>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</si>
  <si>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</si>
  <si>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</si>
  <si>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</si>
  <si>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</si>
  <si>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</si>
  <si>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</si>
  <si>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</si>
  <si>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</si>
  <si>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</si>
  <si>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</si>
  <si>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</si>
  <si>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</si>
  <si>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</si>
  <si>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</si>
  <si>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</si>
  <si>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</si>
  <si>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</si>
  <si>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</si>
  <si>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</si>
  <si>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</si>
  <si>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</si>
  <si>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</si>
  <si>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</si>
  <si>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</si>
  <si>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</si>
  <si>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</si>
  <si>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</si>
  <si>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</si>
  <si>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</si>
  <si>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</si>
  <si>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</si>
  <si>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</si>
  <si>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</si>
  <si>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</si>
  <si>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</si>
  <si>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</si>
  <si>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</si>
  <si>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</si>
  <si>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</si>
  <si>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</si>
  <si>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</si>
  <si>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</si>
  <si>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</si>
  <si>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</si>
  <si>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</si>
  <si>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</si>
  <si>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</si>
  <si>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</si>
  <si>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</si>
  <si>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</si>
  <si>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</si>
  <si>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</si>
  <si>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</si>
  <si>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</si>
  <si>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</si>
  <si>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</si>
  <si>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</si>
  <si>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</si>
  <si>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</si>
  <si>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</si>
  <si>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</si>
  <si>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</si>
  <si>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</si>
  <si>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</si>
  <si>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</si>
  <si>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</si>
  <si>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</si>
  <si>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</si>
  <si>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</si>
  <si>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</si>
  <si>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</si>
  <si>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</si>
  <si>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</si>
  <si>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</si>
  <si>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</si>
  <si>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</si>
  <si>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</si>
  <si>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</si>
  <si>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</si>
  <si>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</si>
  <si>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</si>
  <si>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</si>
  <si>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</si>
  <si>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</si>
  <si>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</si>
  <si>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</si>
  <si>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</si>
  <si>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</si>
  <si>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</si>
  <si>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</si>
  <si>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</si>
  <si>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</si>
  <si>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</si>
  <si>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</si>
  <si>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</si>
  <si>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</si>
  <si>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</si>
  <si>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</si>
  <si>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</si>
  <si>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</si>
  <si>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</si>
  <si>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</si>
  <si>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</si>
  <si>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</si>
  <si>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</si>
  <si>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</si>
  <si>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</si>
  <si>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</si>
  <si>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</si>
  <si>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</si>
  <si>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</si>
  <si>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</si>
  <si>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</si>
  <si>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</si>
  <si>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</si>
  <si>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</si>
  <si>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</si>
  <si>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</si>
  <si>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</si>
  <si>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</si>
  <si>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</si>
  <si>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</si>
  <si>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</si>
  <si>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</si>
  <si>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</si>
  <si>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</si>
  <si>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</si>
  <si>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</si>
  <si>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</si>
  <si>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</si>
  <si>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</si>
  <si>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</si>
  <si>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</si>
  <si>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</si>
  <si>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</si>
  <si>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</si>
  <si>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</si>
  <si>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</si>
  <si>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</si>
  <si>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</si>
  <si>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</si>
  <si>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</si>
  <si>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</si>
  <si>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</si>
  <si>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</si>
  <si>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</si>
  <si>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</si>
  <si>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</si>
  <si>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</si>
  <si>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</si>
  <si>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</si>
  <si>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</si>
  <si>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</si>
  <si>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</si>
  <si>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</si>
  <si>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</si>
  <si>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</si>
  <si>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</si>
  <si>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</si>
  <si>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</si>
  <si>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</si>
  <si>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</si>
  <si>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</si>
  <si>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</si>
  <si>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</si>
  <si>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</si>
  <si>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</si>
  <si>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</si>
  <si>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</si>
  <si>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</si>
  <si>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</si>
  <si>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</si>
  <si>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</si>
  <si>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</si>
  <si>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</si>
  <si>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</si>
  <si>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</si>
  <si>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</si>
  <si>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</si>
  <si>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</si>
  <si>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</si>
  <si>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</si>
  <si>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</si>
  <si>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</si>
  <si>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</si>
  <si>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</si>
  <si>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</si>
  <si>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</si>
  <si>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</si>
  <si>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</si>
  <si>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</si>
  <si>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</si>
  <si>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</si>
  <si>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</si>
  <si>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</si>
  <si>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</si>
  <si>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</si>
  <si>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</si>
  <si>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</si>
  <si>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</si>
  <si>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</si>
  <si>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</si>
  <si>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</si>
  <si>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</si>
  <si>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</si>
  <si>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</si>
  <si>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</si>
  <si>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</si>
  <si>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</si>
  <si>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</si>
  <si>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</si>
  <si>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</si>
  <si>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</si>
  <si>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</si>
  <si>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</si>
  <si>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</si>
  <si>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</si>
  <si>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</si>
  <si>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</si>
  <si>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</si>
  <si>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</si>
  <si>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</si>
  <si>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</si>
  <si>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</si>
  <si>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</si>
  <si>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</si>
  <si>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</si>
  <si>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</si>
  <si>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</si>
  <si>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</si>
  <si>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</si>
  <si>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</si>
  <si>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</si>
  <si>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</si>
  <si>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</si>
  <si>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</si>
  <si>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</si>
  <si>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</si>
  <si>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</si>
  <si>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</si>
  <si>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</si>
  <si>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</si>
  <si>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</si>
  <si>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</si>
  <si>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</si>
  <si>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</si>
  <si>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</si>
  <si>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</si>
  <si>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</si>
  <si>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</si>
  <si>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</si>
  <si>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</si>
  <si>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</si>
  <si>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</si>
  <si>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</si>
  <si>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</si>
  <si>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</si>
  <si>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</si>
  <si>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</si>
  <si>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</si>
  <si>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</si>
  <si>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</si>
  <si>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</si>
  <si>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</si>
  <si>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</si>
  <si>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</si>
  <si>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</si>
  <si>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</si>
  <si>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</si>
  <si>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</si>
  <si>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</si>
  <si>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</si>
  <si>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</si>
  <si>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</si>
  <si>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</si>
  <si>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</si>
  <si>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</si>
  <si>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</si>
  <si>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</si>
  <si>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</si>
  <si>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</si>
  <si>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</si>
  <si>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</si>
  <si>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</si>
  <si>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</si>
  <si>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</si>
  <si>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</si>
  <si>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</si>
  <si>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</si>
  <si>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</si>
  <si>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</si>
  <si>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</si>
  <si>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</si>
  <si>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</si>
  <si>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</si>
  <si>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</si>
  <si>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</si>
  <si>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</si>
  <si>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</si>
  <si>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</si>
  <si>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</si>
  <si>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</si>
  <si>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</si>
  <si>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</si>
  <si>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</si>
  <si>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</si>
  <si>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</si>
  <si>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</si>
  <si>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</si>
  <si>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</si>
  <si>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</si>
  <si>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</si>
  <si>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</si>
  <si>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</si>
  <si>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</si>
  <si>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</si>
  <si>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</si>
  <si>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</si>
  <si>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</si>
  <si>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</si>
  <si>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</si>
  <si>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</si>
  <si>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</si>
  <si>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</si>
  <si>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</si>
  <si>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</si>
  <si>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</si>
  <si>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</si>
  <si>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</si>
  <si>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</si>
  <si>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</si>
  <si>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</si>
  <si>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</si>
  <si>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</si>
  <si>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</si>
  <si>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</si>
  <si>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</si>
  <si>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</si>
  <si>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</si>
  <si>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</si>
  <si>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</si>
  <si>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</si>
  <si>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</si>
  <si>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</si>
  <si>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</si>
  <si>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</si>
  <si>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</si>
  <si>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</si>
  <si>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</si>
  <si>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</si>
  <si>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</si>
  <si>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</si>
  <si>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</si>
  <si>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</si>
  <si>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</si>
  <si>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</si>
  <si>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</si>
  <si>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</si>
  <si>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</si>
  <si>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</si>
  <si>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</si>
  <si>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</si>
  <si>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</si>
  <si>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</si>
  <si>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</si>
  <si>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</si>
  <si>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</si>
  <si>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</si>
  <si>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</si>
  <si>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</si>
  <si>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</si>
  <si>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</si>
  <si>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</si>
  <si>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</si>
  <si>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</si>
  <si>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</si>
  <si>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</si>
  <si>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</si>
  <si>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</si>
  <si>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</si>
  <si>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</si>
  <si>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</si>
  <si>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</si>
  <si>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</si>
  <si>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</si>
  <si>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</si>
  <si>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</si>
  <si>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</si>
  <si>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</si>
  <si>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</si>
  <si>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</si>
  <si>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</si>
  <si>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</si>
  <si>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</si>
  <si>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</si>
  <si>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</si>
  <si>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</si>
  <si>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</si>
  <si>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</si>
  <si>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</si>
  <si>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</si>
  <si>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</si>
  <si>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</si>
  <si>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</si>
  <si>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</si>
  <si>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</si>
  <si>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</si>
  <si>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</si>
  <si>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</si>
  <si>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</si>
  <si>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</si>
  <si>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</si>
  <si>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</si>
  <si>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</si>
  <si>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</si>
  <si>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</si>
  <si>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</si>
  <si>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</si>
  <si>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</si>
  <si>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</si>
  <si>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</si>
  <si>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</si>
  <si>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</si>
  <si>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</si>
  <si>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</si>
  <si>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</si>
  <si>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</si>
  <si>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</si>
  <si>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</si>
  <si>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</si>
  <si>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</si>
  <si>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</si>
  <si>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</si>
  <si>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</si>
  <si>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</si>
  <si>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</si>
  <si>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</si>
  <si>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</si>
  <si>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</si>
  <si>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</si>
  <si>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</si>
  <si>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</si>
  <si>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</si>
  <si>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</si>
  <si>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</si>
  <si>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</si>
  <si>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</si>
  <si>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</si>
  <si>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</si>
  <si>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</si>
  <si>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</si>
  <si>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</si>
  <si>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</si>
  <si>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</si>
  <si>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</si>
  <si>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</si>
  <si>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</si>
  <si>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</si>
  <si>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</si>
  <si>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</si>
  <si>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</si>
  <si>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</si>
  <si>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</si>
  <si>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</si>
  <si>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</si>
  <si>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</si>
  <si>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</si>
  <si>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</si>
  <si>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</si>
  <si>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</si>
  <si>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</si>
  <si>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</si>
  <si>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</si>
  <si>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</si>
  <si>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</si>
  <si>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</si>
  <si>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</si>
  <si>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</si>
  <si>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</si>
  <si>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</si>
  <si>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</si>
  <si>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</si>
  <si>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</si>
  <si>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</si>
  <si>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</si>
  <si>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</si>
  <si>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</si>
  <si>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</si>
  <si>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</si>
  <si>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</si>
  <si>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</si>
  <si>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</si>
  <si>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</si>
  <si>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</si>
  <si>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</si>
  <si>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</si>
  <si>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</si>
  <si>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</si>
  <si>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</si>
  <si>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</si>
  <si>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</si>
  <si>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</si>
  <si>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</si>
  <si>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</si>
  <si>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</si>
  <si>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</si>
  <si>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</si>
  <si>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</si>
  <si>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</si>
  <si>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</si>
  <si>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</si>
  <si>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</si>
  <si>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</si>
  <si>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</si>
  <si>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</si>
  <si>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</si>
  <si>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</si>
  <si>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</si>
  <si>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</si>
  <si>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</si>
  <si>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</si>
  <si>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</si>
  <si>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</si>
  <si>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</si>
  <si>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</si>
  <si>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</si>
  <si>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</si>
  <si>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</si>
  <si>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</si>
  <si>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</si>
  <si>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</si>
  <si>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</si>
  <si>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</si>
  <si>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</si>
  <si>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</si>
  <si>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</si>
  <si>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</si>
  <si>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</si>
  <si>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</si>
  <si>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</si>
  <si>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</si>
  <si>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</si>
  <si>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</si>
  <si>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</si>
  <si>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</si>
  <si>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</si>
  <si>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</si>
  <si>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</si>
  <si>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</si>
  <si>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</si>
  <si>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</si>
  <si>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</si>
  <si>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</si>
  <si>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</si>
  <si>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</si>
  <si>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</si>
  <si>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</si>
  <si>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</si>
  <si>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</si>
  <si>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</si>
  <si>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</si>
  <si>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</si>
  <si>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</si>
  <si>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</si>
  <si>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</si>
  <si>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</si>
  <si>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</si>
  <si>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</si>
  <si>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</si>
  <si>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</si>
  <si>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</si>
  <si>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</si>
  <si>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</si>
  <si>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</si>
  <si>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</si>
  <si>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</si>
  <si>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</si>
  <si>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</si>
  <si>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</si>
  <si>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</si>
  <si>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</si>
  <si>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</si>
  <si>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</si>
  <si>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</si>
  <si>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</si>
  <si>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</si>
  <si>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</si>
  <si>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</si>
  <si>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</si>
  <si>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</si>
  <si>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</si>
  <si>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</si>
  <si>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</si>
  <si>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</si>
  <si>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</si>
  <si>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</si>
  <si>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</si>
  <si>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</si>
  <si>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</si>
  <si>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</si>
  <si>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</si>
  <si>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</si>
  <si>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</si>
  <si>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</si>
  <si>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</si>
  <si>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</si>
  <si>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</si>
  <si>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</si>
  <si>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</si>
  <si>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</si>
  <si>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</si>
  <si>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</si>
  <si>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</si>
  <si>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</si>
  <si>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</si>
  <si>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</si>
  <si>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</si>
  <si>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</si>
  <si>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</si>
  <si>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</si>
  <si>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</si>
  <si>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</si>
  <si>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</si>
  <si>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</si>
  <si>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</si>
  <si>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</si>
  <si>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</si>
  <si>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</si>
  <si>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</si>
  <si>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</si>
  <si>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</si>
  <si>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</si>
  <si>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</si>
  <si>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</si>
  <si>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</si>
  <si>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</si>
  <si>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</si>
  <si>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</si>
  <si>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</si>
  <si>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</si>
  <si>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</si>
  <si>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</si>
  <si>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</si>
  <si>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</si>
  <si>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</si>
  <si>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</si>
  <si>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</si>
  <si>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</si>
  <si>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</si>
  <si>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</si>
  <si>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</si>
  <si>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</si>
  <si>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</si>
  <si>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</si>
  <si>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</si>
  <si>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</si>
  <si>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</si>
  <si>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</si>
  <si>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</si>
  <si>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</si>
  <si>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</si>
  <si>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</si>
  <si>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</si>
  <si>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</si>
  <si>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</si>
  <si>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</si>
  <si>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</si>
  <si>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</si>
  <si>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</si>
  <si>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</si>
  <si>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</si>
  <si>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</si>
  <si>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</si>
  <si>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</si>
  <si>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</si>
  <si>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</si>
  <si>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</si>
  <si>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</si>
  <si>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</si>
  <si>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</si>
  <si>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</si>
  <si>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</si>
  <si>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</si>
  <si>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</si>
  <si>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</si>
  <si>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</si>
  <si>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</si>
  <si>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</si>
  <si>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</si>
  <si>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</si>
  <si>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</si>
  <si>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</si>
  <si>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</si>
  <si>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</si>
  <si>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</si>
  <si>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</si>
  <si>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</si>
  <si>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</si>
  <si>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</si>
  <si>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</si>
  <si>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</si>
  <si>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</si>
  <si>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</si>
  <si>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</si>
  <si>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</si>
  <si>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</si>
  <si>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</si>
  <si>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</si>
  <si>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</si>
  <si>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</si>
  <si>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</si>
  <si>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</si>
  <si>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</si>
  <si>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</si>
  <si>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</si>
  <si>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</si>
  <si>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</si>
  <si>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</si>
  <si>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</si>
  <si>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</si>
  <si>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</si>
  <si>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</si>
  <si>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</si>
  <si>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</si>
  <si>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</si>
  <si>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</si>
  <si>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</si>
  <si>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</si>
  <si>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</si>
  <si>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</si>
  <si>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</si>
  <si>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</si>
  <si>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</si>
  <si>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</si>
  <si>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</si>
  <si>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</si>
  <si>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</si>
  <si>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</si>
  <si>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</si>
  <si>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</si>
  <si>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</si>
  <si>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</si>
  <si>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</si>
  <si>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</si>
  <si>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</si>
  <si>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</si>
  <si>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</si>
  <si>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</si>
  <si>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</si>
  <si>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</si>
  <si>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</si>
  <si>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</si>
  <si>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</si>
  <si>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</si>
  <si>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</si>
  <si>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</si>
  <si>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</si>
  <si>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</si>
  <si>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</si>
  <si>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</si>
  <si>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</si>
  <si>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</si>
  <si>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</si>
  <si>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</si>
  <si>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</si>
  <si>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</si>
  <si>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</si>
  <si>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</si>
  <si>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</si>
  <si>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</si>
  <si>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</si>
  <si>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</si>
  <si>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</si>
  <si>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</si>
  <si>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</si>
  <si>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</si>
  <si>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</si>
  <si>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</si>
  <si>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</si>
  <si>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</si>
  <si>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</si>
  <si>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</si>
  <si>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</si>
  <si>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</si>
  <si>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</si>
  <si>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</si>
  <si>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</si>
  <si>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</si>
  <si>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</si>
  <si>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</si>
  <si>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</si>
  <si>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</si>
  <si>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</si>
  <si>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</si>
  <si>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</si>
  <si>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</si>
  <si>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</si>
  <si>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</si>
  <si>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</si>
  <si>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</si>
  <si>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</si>
  <si>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</si>
  <si>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</si>
  <si>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</si>
  <si>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</si>
  <si>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</si>
  <si>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</si>
  <si>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</si>
  <si>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</si>
  <si>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</si>
  <si>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</si>
  <si>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</si>
  <si>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</si>
  <si>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</si>
  <si>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</si>
  <si>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</si>
  <si>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</si>
  <si>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</si>
  <si>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</si>
  <si>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</si>
  <si>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</si>
  <si>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</si>
  <si>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</si>
  <si>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</si>
  <si>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</si>
  <si>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</si>
  <si>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</si>
  <si>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</si>
  <si>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</si>
  <si>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</si>
  <si>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</si>
  <si>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</si>
  <si>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</si>
  <si>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</si>
  <si>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</si>
  <si>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</si>
  <si>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</si>
  <si>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</si>
  <si>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</si>
  <si>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</si>
  <si>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</si>
  <si>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</si>
  <si>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</si>
  <si>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</si>
  <si>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</si>
  <si>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</si>
  <si>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</si>
  <si>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</si>
  <si>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</si>
  <si>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</si>
  <si>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</si>
  <si>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</si>
  <si>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</si>
  <si>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</si>
  <si>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</si>
  <si>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</si>
  <si>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</si>
  <si>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</si>
  <si>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</si>
  <si>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</si>
  <si>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</si>
  <si>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</si>
  <si>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</si>
  <si>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</si>
  <si>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</si>
  <si>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</si>
  <si>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</si>
  <si>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</si>
  <si>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</si>
  <si>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</si>
  <si>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</si>
  <si>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</si>
  <si>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</si>
  <si>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</si>
  <si>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</si>
  <si>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</si>
  <si>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</si>
  <si>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</si>
  <si>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</si>
  <si>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</si>
  <si>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</si>
  <si>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</si>
  <si>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</si>
  <si>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</si>
  <si>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</si>
  <si>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</si>
  <si>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</si>
  <si>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</si>
  <si>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</si>
  <si>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</si>
  <si>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</si>
  <si>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</si>
  <si>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</si>
  <si>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</si>
  <si>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</si>
  <si>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</si>
  <si>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</si>
  <si>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</si>
  <si>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</si>
  <si>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</si>
  <si>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</si>
  <si>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</si>
  <si>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</si>
  <si>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</si>
  <si>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</si>
  <si>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</si>
  <si>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</si>
  <si>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</si>
  <si>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</si>
  <si>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</si>
  <si>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</si>
  <si>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</si>
  <si>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</si>
  <si>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</si>
  <si>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</si>
  <si>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</si>
  <si>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</si>
  <si>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</si>
  <si>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</si>
  <si>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</si>
  <si>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</si>
  <si>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</si>
  <si>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</si>
  <si>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</si>
  <si>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</si>
  <si>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</si>
  <si>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</si>
  <si>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</si>
  <si>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</si>
  <si>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</si>
  <si>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</si>
  <si>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</si>
  <si>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</si>
  <si>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</si>
  <si>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</si>
  <si>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</si>
  <si>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</si>
  <si>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</si>
  <si>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</si>
  <si>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</si>
  <si>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</si>
  <si>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</si>
  <si>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</si>
  <si>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</si>
  <si>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</si>
  <si>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</si>
  <si>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</si>
  <si>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</si>
  <si>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</si>
  <si>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</si>
  <si>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</si>
  <si>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</si>
  <si>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</si>
  <si>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</si>
  <si>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</si>
  <si>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</si>
  <si>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</si>
  <si>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</si>
  <si>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</si>
  <si>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</si>
  <si>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</si>
  <si>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</si>
  <si>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</si>
  <si>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</si>
  <si>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</si>
  <si>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</si>
  <si>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</si>
  <si>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</si>
  <si>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</si>
  <si>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</si>
  <si>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</si>
  <si>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</si>
  <si>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</si>
  <si>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</si>
  <si>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</si>
  <si>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</si>
  <si>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</si>
  <si>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</si>
  <si>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</si>
  <si>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</si>
  <si>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</si>
  <si>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</si>
  <si>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</si>
  <si>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</si>
  <si>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</si>
  <si>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</si>
  <si>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</si>
  <si>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</si>
  <si>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</si>
  <si>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</si>
  <si>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</si>
  <si>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</si>
  <si>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</si>
  <si>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</si>
  <si>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</si>
  <si>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</si>
  <si>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</si>
  <si>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</si>
  <si>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</si>
  <si>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</si>
  <si>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</si>
  <si>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</si>
  <si>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</si>
  <si>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</si>
  <si>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</si>
  <si>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</si>
  <si>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</si>
  <si>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</si>
  <si>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</si>
  <si>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</si>
  <si>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</si>
  <si>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</si>
  <si>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</si>
  <si>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</si>
  <si>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</si>
  <si>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</si>
  <si>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</si>
  <si>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</si>
  <si>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</si>
  <si>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</si>
  <si>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</si>
  <si>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</si>
  <si>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</si>
  <si>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</si>
  <si>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</si>
  <si>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</si>
  <si>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</si>
  <si>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</si>
  <si>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</si>
  <si>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</si>
  <si>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</si>
  <si>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</si>
  <si>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</si>
  <si>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</si>
  <si>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</si>
  <si>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</si>
  <si>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</si>
  <si>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</si>
  <si>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</si>
  <si>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</si>
  <si>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</si>
  <si>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</si>
  <si>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</si>
  <si>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</si>
  <si>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</si>
  <si>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</si>
  <si>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</si>
  <si>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</si>
  <si>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</si>
  <si>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</si>
  <si>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</si>
  <si>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</si>
  <si>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</si>
  <si>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</si>
  <si>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</si>
  <si>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</si>
  <si>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</si>
  <si>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</si>
  <si>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</si>
  <si>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</si>
  <si>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</si>
  <si>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</si>
  <si>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</si>
  <si>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</si>
  <si>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</si>
  <si>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</si>
  <si>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</si>
  <si>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</si>
  <si>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</si>
  <si>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</si>
  <si>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</si>
  <si>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</si>
  <si>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</si>
  <si>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</si>
  <si>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</si>
  <si>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</si>
  <si>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</si>
  <si>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</si>
  <si>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</si>
  <si>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</si>
  <si>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</si>
  <si>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</si>
  <si>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</si>
  <si>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</si>
  <si>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</si>
  <si>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</si>
  <si>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</si>
  <si>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</si>
  <si>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</si>
  <si>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</si>
  <si>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</si>
  <si>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</si>
  <si>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</si>
  <si>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</si>
  <si>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</si>
  <si>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</si>
  <si>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</si>
  <si>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</si>
  <si>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</si>
  <si>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</si>
  <si>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</si>
  <si>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</si>
  <si>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</si>
  <si>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</si>
  <si>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</si>
  <si>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</si>
  <si>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</si>
  <si>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</si>
  <si>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</si>
  <si>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</si>
  <si>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</si>
  <si>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</si>
  <si>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</si>
  <si>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</si>
  <si>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</si>
  <si>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</si>
  <si>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</si>
  <si>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</si>
  <si>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</si>
  <si>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</si>
  <si>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</si>
  <si>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</si>
  <si>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</si>
  <si>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</si>
  <si>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</si>
  <si>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</si>
  <si>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</si>
  <si>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</si>
  <si>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</si>
  <si>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</si>
  <si>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</si>
  <si>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</si>
  <si>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</si>
  <si>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</si>
  <si>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</si>
  <si>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</si>
  <si>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</si>
  <si>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</si>
  <si>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</si>
  <si>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</si>
  <si>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</si>
  <si>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</si>
  <si>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</si>
  <si>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</si>
  <si>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</si>
  <si>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</si>
  <si>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</si>
  <si>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</si>
  <si>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</si>
  <si>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</si>
  <si>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</si>
  <si>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</si>
  <si>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</si>
  <si>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</si>
  <si>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</si>
  <si>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</si>
  <si>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</si>
  <si>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</si>
  <si>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</si>
  <si>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</si>
  <si>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</si>
  <si>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</si>
  <si>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</si>
  <si>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</si>
  <si>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</si>
  <si>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</si>
  <si>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</si>
  <si>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</si>
  <si>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</si>
  <si>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</si>
  <si>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</si>
  <si>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</si>
  <si>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</si>
  <si>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</si>
  <si>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</si>
  <si>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</si>
  <si>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</si>
  <si>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</si>
  <si>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</si>
  <si>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</si>
  <si>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</si>
  <si>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</si>
  <si>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</si>
  <si>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</si>
  <si>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</si>
  <si>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</si>
  <si>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</si>
  <si>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</si>
  <si>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</si>
  <si>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</si>
  <si>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</si>
  <si>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</si>
  <si>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</si>
  <si>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</si>
  <si>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</si>
  <si>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</si>
  <si>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</si>
  <si>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</si>
  <si>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</si>
  <si>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</si>
  <si>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</si>
  <si>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</si>
  <si>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</si>
  <si>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</si>
  <si>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</si>
  <si>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</si>
  <si>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</si>
  <si>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</si>
  <si>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</si>
  <si>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</si>
  <si>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</si>
  <si>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</si>
  <si>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</si>
  <si>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</si>
  <si>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</si>
  <si>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</si>
  <si>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</si>
  <si>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</si>
  <si>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</si>
  <si>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</si>
  <si>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</si>
  <si>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</si>
  <si>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</si>
  <si>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</si>
  <si>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</si>
  <si>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</si>
  <si>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</si>
  <si>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</si>
  <si>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</si>
  <si>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</si>
  <si>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</si>
  <si>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</si>
  <si>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</si>
  <si>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</si>
  <si>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</si>
  <si>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</si>
  <si>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</si>
  <si>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</si>
  <si>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</si>
  <si>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</si>
  <si>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</si>
  <si>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</si>
  <si>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</si>
  <si>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</si>
  <si>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</si>
  <si>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</si>
  <si>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</si>
  <si>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</si>
  <si>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</si>
  <si>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</si>
  <si>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</si>
  <si>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</si>
  <si>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</si>
  <si>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</si>
  <si>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</si>
  <si>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</si>
  <si>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</si>
  <si>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</si>
  <si>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</si>
  <si>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</si>
  <si>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</si>
  <si>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</si>
  <si>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</si>
  <si>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</si>
  <si>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</si>
  <si>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</si>
  <si>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</si>
  <si>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</si>
  <si>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</si>
  <si>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</si>
  <si>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</si>
  <si>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</si>
  <si>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</si>
  <si>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</si>
  <si>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</si>
  <si>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</si>
  <si>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</si>
  <si>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</si>
  <si>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</si>
  <si>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</si>
  <si>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</si>
  <si>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</si>
  <si>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</si>
  <si>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</si>
  <si>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</si>
  <si>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</si>
  <si>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</si>
  <si>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</si>
  <si>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</si>
  <si>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</si>
  <si>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</si>
  <si>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</si>
  <si>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</si>
  <si>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</si>
  <si>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</si>
  <si>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</si>
  <si>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</si>
  <si>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</si>
  <si>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</si>
  <si>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</si>
  <si>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</si>
  <si>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</si>
  <si>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</si>
  <si>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</si>
  <si>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</si>
  <si>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</si>
  <si>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</si>
  <si>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</si>
  <si>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</si>
  <si>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</si>
  <si>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</si>
  <si>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</si>
  <si>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</si>
  <si>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</si>
  <si>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</si>
  <si>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</si>
  <si>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</si>
  <si>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</si>
  <si>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</si>
  <si>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</si>
  <si>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</si>
  <si>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</si>
  <si>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</si>
  <si>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</si>
  <si>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</si>
  <si>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</si>
  <si>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</si>
  <si>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</si>
  <si>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</si>
  <si>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</si>
  <si>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</si>
  <si>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</si>
  <si>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</si>
  <si>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</si>
  <si>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</si>
  <si>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</si>
  <si>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</si>
  <si>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</si>
  <si>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</si>
  <si>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</si>
  <si>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</si>
  <si>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</si>
  <si>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</si>
  <si>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</si>
  <si>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</si>
  <si>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</si>
  <si>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</si>
  <si>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</si>
  <si>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</si>
  <si>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</si>
  <si>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</si>
  <si>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</si>
  <si>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</si>
  <si>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</si>
  <si>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</si>
  <si>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</si>
  <si>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</si>
  <si>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</si>
  <si>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</si>
  <si>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</si>
  <si>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</si>
  <si>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</si>
  <si>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</si>
  <si>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</si>
  <si>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</si>
  <si>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</si>
  <si>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</si>
  <si>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</si>
  <si>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</si>
  <si>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</si>
  <si>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</si>
  <si>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</si>
  <si>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</si>
  <si>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</si>
  <si>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</si>
  <si>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</si>
  <si>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</si>
  <si>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</si>
  <si>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</si>
  <si>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</si>
  <si>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</si>
  <si>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</si>
  <si>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</si>
  <si>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</si>
  <si>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</si>
  <si>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</si>
  <si>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</si>
  <si>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</si>
  <si>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</si>
  <si>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</si>
  <si>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</si>
  <si>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</si>
  <si>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</si>
  <si>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</si>
  <si>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</si>
  <si>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</si>
  <si>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</si>
  <si>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</si>
  <si>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</si>
  <si>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</si>
  <si>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</si>
  <si>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</si>
  <si>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</si>
  <si>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</si>
  <si>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</si>
  <si>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</si>
  <si>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</si>
  <si>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</si>
  <si>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</si>
  <si>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</si>
  <si>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</si>
  <si>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</si>
  <si>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</si>
  <si>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</si>
  <si>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</si>
  <si>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</si>
  <si>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</si>
  <si>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</si>
  <si>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</si>
  <si>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</si>
  <si>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</si>
  <si>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</si>
  <si>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</si>
  <si>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</si>
  <si>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</si>
  <si>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</si>
  <si>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</si>
  <si>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</si>
  <si>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</si>
  <si>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</si>
  <si>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</si>
  <si>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</si>
  <si>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</si>
  <si>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</si>
  <si>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</si>
  <si>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</si>
  <si>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</si>
  <si>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</si>
  <si>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</si>
  <si>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</si>
  <si>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</si>
  <si>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</si>
  <si>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</si>
  <si>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</si>
  <si>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</si>
  <si>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</si>
  <si>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</si>
  <si>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</si>
  <si>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</si>
  <si>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</si>
  <si>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</si>
  <si>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</si>
  <si>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</si>
  <si>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</si>
  <si>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</si>
  <si>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</si>
  <si>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</si>
  <si>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</si>
  <si>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</si>
  <si>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</si>
  <si>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</si>
  <si>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</si>
  <si>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</si>
  <si>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</si>
  <si>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</si>
  <si>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</si>
  <si>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</si>
  <si>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</si>
  <si>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</si>
  <si>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</si>
  <si>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</si>
  <si>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</si>
  <si>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</si>
  <si>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</si>
  <si>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</si>
  <si>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</si>
  <si>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</si>
  <si>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</si>
  <si>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</si>
  <si>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</si>
  <si>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</si>
  <si>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</si>
  <si>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</si>
  <si>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</si>
  <si>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</si>
  <si>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</si>
  <si>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</si>
  <si>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</si>
  <si>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</si>
  <si>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</si>
  <si>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</si>
  <si>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</si>
  <si>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</si>
  <si>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</si>
  <si>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</si>
  <si>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</si>
  <si>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</si>
  <si>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</si>
  <si>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</si>
  <si>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</si>
  <si>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</si>
  <si>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</si>
  <si>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</si>
  <si>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</si>
  <si>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</si>
  <si>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</si>
  <si>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</si>
  <si>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</si>
  <si>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</si>
  <si>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</si>
  <si>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</si>
  <si>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</si>
  <si>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</si>
  <si>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</si>
  <si>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</si>
  <si>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</si>
  <si>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</si>
  <si>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</si>
  <si>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</si>
  <si>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</si>
  <si>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</si>
  <si>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</si>
  <si>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</si>
  <si>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</si>
  <si>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</si>
  <si>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</si>
  <si>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</si>
  <si>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</si>
  <si>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</si>
  <si>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</si>
  <si>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</si>
  <si>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</si>
  <si>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</si>
  <si>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</si>
  <si>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</si>
  <si>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</si>
  <si>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</si>
  <si>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</si>
  <si>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</si>
  <si>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</si>
  <si>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</si>
  <si>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</si>
  <si>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</si>
  <si>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</si>
  <si>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</si>
  <si>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</si>
  <si>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</si>
  <si>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</si>
  <si>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</si>
  <si>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</si>
  <si>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</si>
  <si>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</si>
  <si>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</si>
  <si>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</si>
  <si>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</si>
  <si>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</si>
  <si>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</si>
  <si>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</si>
  <si>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</si>
  <si>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</si>
  <si>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</si>
  <si>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</si>
  <si>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</si>
  <si>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</si>
  <si>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</si>
  <si>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</si>
  <si>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</si>
  <si>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</si>
  <si>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</si>
  <si>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</si>
  <si>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</si>
  <si>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</si>
  <si>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</si>
  <si>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</si>
  <si>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</si>
  <si>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</si>
  <si>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</si>
  <si>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</si>
  <si>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</si>
  <si>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</si>
  <si>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</si>
  <si>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</si>
  <si>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</si>
  <si>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</si>
  <si>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</si>
  <si>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</si>
  <si>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</si>
  <si>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</si>
  <si>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</si>
  <si>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</si>
  <si>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</si>
  <si>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</si>
  <si>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</si>
  <si>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</si>
  <si>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</si>
  <si>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</si>
  <si>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</si>
  <si>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</si>
  <si>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</si>
  <si>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</si>
  <si>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</si>
  <si>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</si>
  <si>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</si>
  <si>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</si>
  <si>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</si>
  <si>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</si>
  <si>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</si>
  <si>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</si>
  <si>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</si>
  <si>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</si>
  <si>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</si>
  <si>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</si>
  <si>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</si>
  <si>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</si>
  <si>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</si>
  <si>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</si>
  <si>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</si>
  <si>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</si>
  <si>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</si>
  <si>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</si>
  <si>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</si>
  <si>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</si>
  <si>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</si>
  <si>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</si>
  <si>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</si>
  <si>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</si>
  <si>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</si>
  <si>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</si>
  <si>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</si>
  <si>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</si>
  <si>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</si>
  <si>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</si>
  <si>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</si>
  <si>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</si>
  <si>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</si>
  <si>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</si>
  <si>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</si>
  <si>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</si>
  <si>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</si>
  <si>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</si>
  <si>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</si>
  <si>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</si>
  <si>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</si>
  <si>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</si>
  <si>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</si>
  <si>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</si>
  <si>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</si>
  <si>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</si>
  <si>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</si>
  <si>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</si>
  <si>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</si>
  <si>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</si>
  <si>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</si>
  <si>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</si>
  <si>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</si>
  <si>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</si>
  <si>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</si>
  <si>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</si>
  <si>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</si>
  <si>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</si>
  <si>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</si>
  <si>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</si>
  <si>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</si>
  <si>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</si>
  <si>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</si>
  <si>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</si>
  <si>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</si>
  <si>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</si>
  <si>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</si>
  <si>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</si>
  <si>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</si>
  <si>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</si>
  <si>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</si>
  <si>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</si>
  <si>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</si>
  <si>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</si>
  <si>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</si>
  <si>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</si>
  <si>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</si>
  <si>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</si>
  <si>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</si>
  <si>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</si>
  <si>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</si>
  <si>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</si>
  <si>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</si>
  <si>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</si>
  <si>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</si>
  <si>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</si>
  <si>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</si>
  <si>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</si>
  <si>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</si>
  <si>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</si>
  <si>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</si>
  <si>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</si>
  <si>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</si>
  <si>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</si>
  <si>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</si>
  <si>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</si>
  <si>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</si>
  <si>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</si>
  <si>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</si>
  <si>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</si>
  <si>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</si>
  <si>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</si>
  <si>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</si>
  <si>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</si>
  <si>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</si>
  <si>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</si>
  <si>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</si>
  <si>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</si>
  <si>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</si>
  <si>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</si>
  <si>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</si>
  <si>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</si>
  <si>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</si>
  <si>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</si>
  <si>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</si>
  <si>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</si>
  <si>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</si>
  <si>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</si>
  <si>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</si>
  <si>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</si>
  <si>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</si>
  <si>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</si>
  <si>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</si>
  <si>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</si>
  <si>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</si>
  <si>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</si>
  <si>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</si>
  <si>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</si>
  <si>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</si>
  <si>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</si>
  <si>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</si>
  <si>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</si>
  <si>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</si>
  <si>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</si>
  <si>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</si>
  <si>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</si>
  <si>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</si>
  <si>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</si>
  <si>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</si>
  <si>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</si>
  <si>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</si>
  <si>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</si>
  <si>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</si>
  <si>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</si>
  <si>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</si>
  <si>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</si>
  <si>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</si>
  <si>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</si>
  <si>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</si>
  <si>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</si>
  <si>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</si>
  <si>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</si>
  <si>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</si>
  <si>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</si>
  <si>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</si>
  <si>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</si>
  <si>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</si>
  <si>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</si>
  <si>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</si>
  <si>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</si>
  <si>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</si>
  <si>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</si>
  <si>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</si>
  <si>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</si>
  <si>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</si>
  <si>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</si>
  <si>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</si>
  <si>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</si>
  <si>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</si>
  <si>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</si>
  <si>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</si>
  <si>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</si>
  <si>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</si>
  <si>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</si>
  <si>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</si>
  <si>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</si>
  <si>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</si>
  <si>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</si>
  <si>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</si>
  <si>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</si>
  <si>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</si>
  <si>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</si>
  <si>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</si>
  <si>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</si>
  <si>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</si>
  <si>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</si>
  <si>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</si>
  <si>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</si>
  <si>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</si>
  <si>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</si>
  <si>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</si>
  <si>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</si>
  <si>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</si>
  <si>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</si>
  <si>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</si>
  <si>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</si>
  <si>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</si>
  <si>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</si>
  <si>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</si>
  <si>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</si>
  <si>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</si>
  <si>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</si>
  <si>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</si>
  <si>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</si>
  <si>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</si>
  <si>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</si>
  <si>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</si>
  <si>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</si>
  <si>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</si>
  <si>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</si>
  <si>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</si>
  <si>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</si>
  <si>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</si>
  <si>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</si>
  <si>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</si>
  <si>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</si>
  <si>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</si>
  <si>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</si>
  <si>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</si>
  <si>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</si>
  <si>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</si>
  <si>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</si>
  <si>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</si>
  <si>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</si>
  <si>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</si>
  <si>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</si>
  <si>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</si>
  <si>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</si>
  <si>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</si>
  <si>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</si>
  <si>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</si>
  <si>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</si>
  <si>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</si>
  <si>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</si>
  <si>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</si>
  <si>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</si>
  <si>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</si>
  <si>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</si>
  <si>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</si>
  <si>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</si>
  <si>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</si>
  <si>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</si>
  <si>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</si>
  <si>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</si>
  <si>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</si>
  <si>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</si>
  <si>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</si>
  <si>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</si>
  <si>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</si>
  <si>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</si>
  <si>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</si>
  <si>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</si>
  <si>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</si>
  <si>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</si>
  <si>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</si>
  <si>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</si>
  <si>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</si>
  <si>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</si>
  <si>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</si>
  <si>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</si>
  <si>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</si>
  <si>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</si>
  <si>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</si>
  <si>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</si>
  <si>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</si>
  <si>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</si>
  <si>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</si>
  <si>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</si>
  <si>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</si>
  <si>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</si>
  <si>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</si>
  <si>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</si>
  <si>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</si>
  <si>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</si>
  <si>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</si>
  <si>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</si>
  <si>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</si>
  <si>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</si>
  <si>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</si>
  <si>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</si>
  <si>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</si>
  <si>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</si>
  <si>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</si>
  <si>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</si>
  <si>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</si>
  <si>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</si>
  <si>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</si>
  <si>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</si>
  <si>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</si>
  <si>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</si>
  <si>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</si>
  <si>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</si>
  <si>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</si>
  <si>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</si>
  <si>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</si>
  <si>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</si>
  <si>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</si>
  <si>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</si>
  <si>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</si>
  <si>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</si>
  <si>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</si>
  <si>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</si>
  <si>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</si>
  <si>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</si>
  <si>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</si>
  <si>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</si>
  <si>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</si>
  <si>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</si>
  <si>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</si>
  <si>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</si>
  <si>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</si>
  <si>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</si>
  <si>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</si>
  <si>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</si>
  <si>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</si>
  <si>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</si>
  <si>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</si>
  <si>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</si>
  <si>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</si>
  <si>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</si>
  <si>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</si>
  <si>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</si>
  <si>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</si>
  <si>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</si>
  <si>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</si>
  <si>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</si>
  <si>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</si>
  <si>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</si>
  <si>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</si>
  <si>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</si>
  <si>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</si>
  <si>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</si>
  <si>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</si>
  <si>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</si>
  <si>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</si>
  <si>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</si>
  <si>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</si>
  <si>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</si>
  <si>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</si>
  <si>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</si>
  <si>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</si>
  <si>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</si>
  <si>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</si>
  <si>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</si>
  <si>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</si>
  <si>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</si>
  <si>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</si>
  <si>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</si>
  <si>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</si>
  <si>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</si>
  <si>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</si>
  <si>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</si>
  <si>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</si>
  <si>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</si>
  <si>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</si>
  <si>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</si>
  <si>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</si>
  <si>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</si>
  <si>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</si>
  <si>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</si>
  <si>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</si>
  <si>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</si>
  <si>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</si>
  <si>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</si>
  <si>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</si>
  <si>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</si>
  <si>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</si>
  <si>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</si>
  <si>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</si>
  <si>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</si>
  <si>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</si>
  <si>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</si>
  <si>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</si>
  <si>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</si>
  <si>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</si>
  <si>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</si>
  <si>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</si>
  <si>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</si>
  <si>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</si>
  <si>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</si>
  <si>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</si>
  <si>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</si>
  <si>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</si>
  <si>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</si>
  <si>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</si>
  <si>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</si>
  <si>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</si>
  <si>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</si>
  <si>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</si>
  <si>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</si>
  <si>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</si>
  <si>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</si>
  <si>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</si>
  <si>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</si>
  <si>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</si>
  <si>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</si>
  <si>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</si>
  <si>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</si>
  <si>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</si>
  <si>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</si>
  <si>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</si>
  <si>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</si>
  <si>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</si>
  <si>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</si>
  <si>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</si>
  <si>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</si>
  <si>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</si>
  <si>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</si>
  <si>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</si>
  <si>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</si>
  <si>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</si>
  <si>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</si>
  <si>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</si>
  <si>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</si>
  <si>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</si>
  <si>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</si>
  <si>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</si>
  <si>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</si>
  <si>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</si>
  <si>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</si>
  <si>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</si>
  <si>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</si>
  <si>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</si>
  <si>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</si>
  <si>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</si>
  <si>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</si>
  <si>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</si>
  <si>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</si>
  <si>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</si>
  <si>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</si>
  <si>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</si>
  <si>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</si>
  <si>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</si>
  <si>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</si>
  <si>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</si>
  <si>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</si>
  <si>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</si>
  <si>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</si>
  <si>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</si>
  <si>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</si>
  <si>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</si>
  <si>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</si>
  <si>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</si>
  <si>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</si>
  <si>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</si>
  <si>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</si>
  <si>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</si>
  <si>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</si>
  <si>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</si>
  <si>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</si>
  <si>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</si>
  <si>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</si>
  <si>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</si>
  <si>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</si>
  <si>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</si>
  <si>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</si>
  <si>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</si>
  <si>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</si>
  <si>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</si>
  <si>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</si>
  <si>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</si>
  <si>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</si>
  <si>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</si>
  <si>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</si>
  <si>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</si>
  <si>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</si>
  <si>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</si>
  <si>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</si>
  <si>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</si>
  <si>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</si>
  <si>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</si>
  <si>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</si>
  <si>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</si>
  <si>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</si>
  <si>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</si>
  <si>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</si>
  <si>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</si>
  <si>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</si>
  <si>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</si>
  <si>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</si>
  <si>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</si>
  <si>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</si>
  <si>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</si>
  <si>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</si>
  <si>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</si>
  <si>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</si>
  <si>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</si>
  <si>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</si>
  <si>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</si>
  <si>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</si>
  <si>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</si>
  <si>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</si>
  <si>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</si>
  <si>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</si>
  <si>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</si>
  <si>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</si>
  <si>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</si>
  <si>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</si>
  <si>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</si>
  <si>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</si>
  <si>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</si>
  <si>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</si>
  <si>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</si>
  <si>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</si>
  <si>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</si>
  <si>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</si>
  <si>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</si>
  <si>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</si>
  <si>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</si>
  <si>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</si>
  <si>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</si>
  <si>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</si>
  <si>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</si>
  <si>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</si>
  <si>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</si>
  <si>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</si>
  <si>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</si>
  <si>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</si>
  <si>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</si>
  <si>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</si>
  <si>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</si>
  <si>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</si>
  <si>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</si>
  <si>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</si>
  <si>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</si>
  <si>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</si>
  <si>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</si>
  <si>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</si>
  <si>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</si>
  <si>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</si>
  <si>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</si>
  <si>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</si>
  <si>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</si>
  <si>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</si>
  <si>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</si>
  <si>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</si>
  <si>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</si>
  <si>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</si>
  <si>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</si>
  <si>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</si>
  <si>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</si>
  <si>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</si>
  <si>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</si>
  <si>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</si>
  <si>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</si>
  <si>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</si>
  <si>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</si>
  <si>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</si>
  <si>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</si>
  <si>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</si>
  <si>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</si>
  <si>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</si>
  <si>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</si>
  <si>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</si>
  <si>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</si>
  <si>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</si>
  <si>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</si>
  <si>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</si>
  <si>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</si>
  <si>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</si>
  <si>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</si>
  <si>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</si>
  <si>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</si>
  <si>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</si>
  <si>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</si>
  <si>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</si>
  <si>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</si>
  <si>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</si>
  <si>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</si>
  <si>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</si>
  <si>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</si>
  <si>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</si>
  <si>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</si>
  <si>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</si>
  <si>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</si>
  <si>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</si>
  <si>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</si>
  <si>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</si>
  <si>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</si>
  <si>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</si>
  <si>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</si>
  <si>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</si>
  <si>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</si>
  <si>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</si>
  <si>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</si>
  <si>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</si>
  <si>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</si>
  <si>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</si>
  <si>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</si>
  <si>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</si>
  <si>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</si>
  <si>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</si>
  <si>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</si>
  <si>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</si>
  <si>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</si>
  <si>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</si>
  <si>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</si>
  <si>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</si>
  <si>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</si>
  <si>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</si>
  <si>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</si>
  <si>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</si>
  <si>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</si>
  <si>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</si>
  <si>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</si>
  <si>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</si>
  <si>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</si>
  <si>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</si>
  <si>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</si>
  <si>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</si>
  <si>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</si>
  <si>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</si>
  <si>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</si>
  <si>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</si>
  <si>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</si>
  <si>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</si>
  <si>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</si>
  <si>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</si>
  <si>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</si>
  <si>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</si>
  <si>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</si>
  <si>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</si>
  <si>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</si>
  <si>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</si>
  <si>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</si>
  <si>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</si>
  <si>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</si>
  <si>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</si>
  <si>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</si>
  <si>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</si>
  <si>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</si>
  <si>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</si>
  <si>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</si>
  <si>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</si>
  <si>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</si>
  <si>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</si>
  <si>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</si>
  <si>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</si>
  <si>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</si>
  <si>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</si>
  <si>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</si>
  <si>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</si>
  <si>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</si>
  <si>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</si>
  <si>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</si>
  <si>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</si>
  <si>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</si>
  <si>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</si>
  <si>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</si>
  <si>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</si>
  <si>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</si>
  <si>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</si>
  <si>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</si>
  <si>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</si>
  <si>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</si>
  <si>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</si>
  <si>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</si>
  <si>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</si>
  <si>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</si>
  <si>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</si>
  <si>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</si>
  <si>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</si>
  <si>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</si>
  <si>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</si>
  <si>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</si>
  <si>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</si>
  <si>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</si>
  <si>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</si>
  <si>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</si>
  <si>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</si>
  <si>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</si>
  <si>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</si>
  <si>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</si>
  <si>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</si>
  <si>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</si>
  <si>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</si>
  <si>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</si>
  <si>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</si>
  <si>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</si>
  <si>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</si>
  <si>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</si>
  <si>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</si>
  <si>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</si>
  <si>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</si>
  <si>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</si>
  <si>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</si>
  <si>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</si>
  <si>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</si>
  <si>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</si>
  <si>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</si>
  <si>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</si>
  <si>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</si>
  <si>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</si>
  <si>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</si>
  <si>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</si>
  <si>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</si>
  <si>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</si>
  <si>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</si>
  <si>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</si>
  <si>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</si>
  <si>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</si>
  <si>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</si>
  <si>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</si>
  <si>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</si>
  <si>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</si>
  <si>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</si>
  <si>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</si>
  <si>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</si>
  <si>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</si>
  <si>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</si>
  <si>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</si>
  <si>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</si>
  <si>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</si>
  <si>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</si>
  <si>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</si>
  <si>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</si>
  <si>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</si>
  <si>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</si>
  <si>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</si>
  <si>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</si>
  <si>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</si>
  <si>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</si>
  <si>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</si>
  <si>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</si>
  <si>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</si>
  <si>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</si>
  <si>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</si>
  <si>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</si>
  <si>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</si>
  <si>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</si>
  <si>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</si>
  <si>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</si>
  <si>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</si>
  <si>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</si>
  <si>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</si>
  <si>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</si>
  <si>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</si>
  <si>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</si>
  <si>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</si>
  <si>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</si>
  <si>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</si>
  <si>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</si>
  <si>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</si>
  <si>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</si>
  <si>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</si>
  <si>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</si>
  <si>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</si>
  <si>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</si>
  <si>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</si>
  <si>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</si>
  <si>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</si>
  <si>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</si>
  <si>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</si>
  <si>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</si>
  <si>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</si>
  <si>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</si>
  <si>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</si>
  <si>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</si>
  <si>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</si>
  <si>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</si>
  <si>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</si>
  <si>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</si>
  <si>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</si>
  <si>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</si>
  <si>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</si>
  <si>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</si>
  <si>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</si>
  <si>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</si>
  <si>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</si>
  <si>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</si>
  <si>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</si>
  <si>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</si>
  <si>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</si>
  <si>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</si>
  <si>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</si>
  <si>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</si>
  <si>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</si>
  <si>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</si>
  <si>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</si>
  <si>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</si>
  <si>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</si>
  <si>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</si>
  <si>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</si>
  <si>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</si>
  <si>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</si>
  <si>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</si>
  <si>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</si>
  <si>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</si>
  <si>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</si>
  <si>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</si>
  <si>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</si>
  <si>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</si>
  <si>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</si>
  <si>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</si>
  <si>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</si>
  <si>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</si>
  <si>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</si>
  <si>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</si>
  <si>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</si>
  <si>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</si>
  <si>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</si>
  <si>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</si>
  <si>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</si>
  <si>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</si>
  <si>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</si>
  <si>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</si>
  <si>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</si>
  <si>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</si>
  <si>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</si>
  <si>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</si>
  <si>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</si>
  <si>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</si>
  <si>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</si>
  <si>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</si>
  <si>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</si>
  <si>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</si>
  <si>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</si>
  <si>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</si>
  <si>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</si>
  <si>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</si>
  <si>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</si>
  <si>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</si>
  <si>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</si>
  <si>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</si>
  <si>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</si>
  <si>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</si>
  <si>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</si>
  <si>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</si>
  <si>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</si>
  <si>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</si>
  <si>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</si>
  <si>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</si>
  <si>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</si>
  <si>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</si>
  <si>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</si>
  <si>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</si>
  <si>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</si>
  <si>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</si>
  <si>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</si>
  <si>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</si>
  <si>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</si>
  <si>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</si>
  <si>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</si>
  <si>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</si>
  <si>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</si>
  <si>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</si>
  <si>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</si>
  <si>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</si>
  <si>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</si>
  <si>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</si>
  <si>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</si>
  <si>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</si>
  <si>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</si>
  <si>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</si>
  <si>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</si>
  <si>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</si>
  <si>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</si>
  <si>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</si>
  <si>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</si>
  <si>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</si>
  <si>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</si>
  <si>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</si>
  <si>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</si>
  <si>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</si>
  <si>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</si>
  <si>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</si>
  <si>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</si>
  <si>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</si>
  <si>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</si>
  <si>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</si>
  <si>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</si>
  <si>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</si>
  <si>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</si>
  <si>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</si>
  <si>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</si>
  <si>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</si>
  <si>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</si>
  <si>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</si>
  <si>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</si>
  <si>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</si>
  <si>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</si>
  <si>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</si>
  <si>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</si>
  <si>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</si>
  <si>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</si>
  <si>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</si>
  <si>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</si>
  <si>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</si>
  <si>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</si>
  <si>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</si>
  <si>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</si>
  <si>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</si>
  <si>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</si>
  <si>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</si>
  <si>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</si>
  <si>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</si>
  <si>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</si>
  <si>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</si>
  <si>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</si>
  <si>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</si>
  <si>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</si>
  <si>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</si>
  <si>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</si>
  <si>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</si>
  <si>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</si>
  <si>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</si>
  <si>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</si>
  <si>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</si>
  <si>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</si>
  <si>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</si>
  <si>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</si>
  <si>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</si>
  <si>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</si>
  <si>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</si>
  <si>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</si>
  <si>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</si>
  <si>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</si>
  <si>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</si>
  <si>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</si>
  <si>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</si>
  <si>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</si>
  <si>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</si>
  <si>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</si>
  <si>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</si>
  <si>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</si>
  <si>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</si>
  <si>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</si>
  <si>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</si>
  <si>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</si>
  <si>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</si>
  <si>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</si>
  <si>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</si>
  <si>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</si>
  <si>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</si>
  <si>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</si>
  <si>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</si>
  <si>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</si>
  <si>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</si>
  <si>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</si>
  <si>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</si>
  <si>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</si>
  <si>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</si>
  <si>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</si>
  <si>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</si>
  <si>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</si>
  <si>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</si>
  <si>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</si>
  <si>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</si>
  <si>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</si>
  <si>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</si>
  <si>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</si>
  <si>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</si>
  <si>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</si>
  <si>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</si>
  <si>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</si>
  <si>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</si>
  <si>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</si>
  <si>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</si>
  <si>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</si>
  <si>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</si>
  <si>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</si>
  <si>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</si>
  <si>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</si>
  <si>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</si>
  <si>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</si>
  <si>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</si>
  <si>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</si>
  <si>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</si>
  <si>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</si>
  <si>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</si>
  <si>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</si>
  <si>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</si>
  <si>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</si>
  <si>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</si>
  <si>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</si>
  <si>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</si>
  <si>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</si>
  <si>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</si>
  <si>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</si>
  <si>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</si>
  <si>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</si>
  <si>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</si>
  <si>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</si>
  <si>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</si>
  <si>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</si>
  <si>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</si>
  <si>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</si>
  <si>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</si>
  <si>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</si>
  <si>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</si>
  <si>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</si>
  <si>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</si>
  <si>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</si>
  <si>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</si>
  <si>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</si>
  <si>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</si>
  <si>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</si>
  <si>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</si>
  <si>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</si>
  <si>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</si>
  <si>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</si>
  <si>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</si>
  <si>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</si>
  <si>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</si>
  <si>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</si>
  <si>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</si>
  <si>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</si>
  <si>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</si>
  <si>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</si>
  <si>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</si>
  <si>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</si>
  <si>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</si>
  <si>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</si>
  <si>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</si>
  <si>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</si>
  <si>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</si>
  <si>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</si>
  <si>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</si>
  <si>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</si>
  <si>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</si>
  <si>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</si>
  <si>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</si>
  <si>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</si>
  <si>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</si>
  <si>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</si>
  <si>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</si>
  <si>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</si>
  <si>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</si>
  <si>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</si>
  <si>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</si>
  <si>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</si>
  <si>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</si>
  <si>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</si>
  <si>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</si>
  <si>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</si>
  <si>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</si>
  <si>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</si>
  <si>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</si>
  <si>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</si>
  <si>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</si>
  <si>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</si>
  <si>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</si>
  <si>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</si>
  <si>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</si>
  <si>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</si>
  <si>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</si>
  <si>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</si>
  <si>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</si>
  <si>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</si>
  <si>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</si>
  <si>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</si>
  <si>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</si>
  <si>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</si>
  <si>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</si>
  <si>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</si>
  <si>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</si>
  <si>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</si>
  <si>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</si>
  <si>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</si>
  <si>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</si>
  <si>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</si>
  <si>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</si>
  <si>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</si>
  <si>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</si>
  <si>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</si>
  <si>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</si>
  <si>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</si>
  <si>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</si>
  <si>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</si>
  <si>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</si>
  <si>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</si>
  <si>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</si>
  <si>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</si>
  <si>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</si>
  <si>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</si>
  <si>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</si>
  <si>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</si>
  <si>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</si>
  <si>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</si>
  <si>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</si>
  <si>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</si>
  <si>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</si>
  <si>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</si>
  <si>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</si>
  <si>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</si>
  <si>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</si>
  <si>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</si>
  <si>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</si>
  <si>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</si>
  <si>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</si>
  <si>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</si>
  <si>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</si>
  <si>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</si>
  <si>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</si>
  <si>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</si>
  <si>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</si>
  <si>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</si>
  <si>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</si>
  <si>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</si>
  <si>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</si>
  <si>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</si>
  <si>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</si>
  <si>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</si>
  <si>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</si>
  <si>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</si>
  <si>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</si>
  <si>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</si>
  <si>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</si>
  <si>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</si>
  <si>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</si>
  <si>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</si>
  <si>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</si>
  <si>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</si>
  <si>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</si>
  <si>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</si>
  <si>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</si>
  <si>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</si>
  <si>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</si>
  <si>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</si>
  <si>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</si>
  <si>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</si>
  <si>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</si>
  <si>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</si>
  <si>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</si>
  <si>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</si>
  <si>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</si>
  <si>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</si>
  <si>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</si>
  <si>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</si>
  <si>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</si>
  <si>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</si>
  <si>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</si>
  <si>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</si>
  <si>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</si>
  <si>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</si>
  <si>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</si>
  <si>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</si>
  <si>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</si>
  <si>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</si>
  <si>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</si>
  <si>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</si>
  <si>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</si>
  <si>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</si>
  <si>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</si>
  <si>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</si>
  <si>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</si>
  <si>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</si>
  <si>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</si>
  <si>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</si>
  <si>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</si>
  <si>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</si>
  <si>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</si>
  <si>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</si>
  <si>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</si>
  <si>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</si>
  <si>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</si>
  <si>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</si>
  <si>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</si>
  <si>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</si>
  <si>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</si>
  <si>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</si>
  <si>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</si>
  <si>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</si>
  <si>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</si>
  <si>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</si>
  <si>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</si>
  <si>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</si>
  <si>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</si>
  <si>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</si>
  <si>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</si>
  <si>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</si>
  <si>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</si>
  <si>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</si>
  <si>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</si>
  <si>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</si>
  <si>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</si>
  <si>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</si>
  <si>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</si>
  <si>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</si>
  <si>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</si>
  <si>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</si>
  <si>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</si>
  <si>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</si>
  <si>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</si>
  <si>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</si>
  <si>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</si>
  <si>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</si>
  <si>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</si>
  <si>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</si>
  <si>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</si>
  <si>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</si>
  <si>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</si>
  <si>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</si>
  <si>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</si>
  <si>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</si>
  <si>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</si>
  <si>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</si>
  <si>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</si>
  <si>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</si>
  <si>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</si>
  <si>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</si>
  <si>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</si>
  <si>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</si>
  <si>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</si>
  <si>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</si>
  <si>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</si>
  <si>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</si>
  <si>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</si>
  <si>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</si>
  <si>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</si>
  <si>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</si>
  <si>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</si>
  <si>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</si>
  <si>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</si>
  <si>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</si>
  <si>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</si>
  <si>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</si>
  <si>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</si>
  <si>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</si>
  <si>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</si>
  <si>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</si>
  <si>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</si>
  <si>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</si>
  <si>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</si>
  <si>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</si>
  <si>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</si>
  <si>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</si>
  <si>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</si>
  <si>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</si>
  <si>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</si>
  <si>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</si>
  <si>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</si>
  <si>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</si>
  <si>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</si>
  <si>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</si>
  <si>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</si>
  <si>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</si>
  <si>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</si>
  <si>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</si>
  <si>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</si>
  <si>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</si>
  <si>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</si>
  <si>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</si>
  <si>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</si>
  <si>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</si>
  <si>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</si>
  <si>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</si>
  <si>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</si>
  <si>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</si>
  <si>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</si>
  <si>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</si>
  <si>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</si>
  <si>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</si>
  <si>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</si>
  <si>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</si>
  <si>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</si>
  <si>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</si>
  <si>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</si>
  <si>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</si>
  <si>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</si>
  <si>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</si>
  <si>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</si>
  <si>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</si>
  <si>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</si>
  <si>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</si>
  <si>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</si>
  <si>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</si>
  <si>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</si>
  <si>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</si>
  <si>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</si>
  <si>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</si>
  <si>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</si>
  <si>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</si>
  <si>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</si>
  <si>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</si>
  <si>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</si>
  <si>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</si>
  <si>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</si>
  <si>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</si>
  <si>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</si>
  <si>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</si>
  <si>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</si>
  <si>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</si>
  <si>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</si>
  <si>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</si>
  <si>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</si>
  <si>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</si>
  <si>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</si>
  <si>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</si>
  <si>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</si>
  <si>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</si>
  <si>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</si>
  <si>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</si>
  <si>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</si>
  <si>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</si>
  <si>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</si>
  <si>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</si>
  <si>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</si>
  <si>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</si>
  <si>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</si>
  <si>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</si>
  <si>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</si>
  <si>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</si>
  <si>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</si>
  <si>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</si>
  <si>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</si>
  <si>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</si>
  <si>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</si>
  <si>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</si>
  <si>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</si>
  <si>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</si>
  <si>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</si>
  <si>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</si>
  <si>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</si>
  <si>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</si>
  <si>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</si>
  <si>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</si>
  <si>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</si>
  <si>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</si>
  <si>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</si>
  <si>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</si>
  <si>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</si>
  <si>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</si>
  <si>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</si>
  <si>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</si>
  <si>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</si>
  <si>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</si>
  <si>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</si>
  <si>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</si>
  <si>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</si>
  <si>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</si>
  <si>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</si>
  <si>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</si>
  <si>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</si>
  <si>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</si>
  <si>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</si>
  <si>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</si>
  <si>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</si>
  <si>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</si>
  <si>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</si>
  <si>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</si>
  <si>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</si>
  <si>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</si>
  <si>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</si>
  <si>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</si>
  <si>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</si>
  <si>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</si>
  <si>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</si>
  <si>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</si>
  <si>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</si>
  <si>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</si>
  <si>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</si>
  <si>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</si>
  <si>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</si>
  <si>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</si>
  <si>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</si>
  <si>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</si>
  <si>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</si>
  <si>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</si>
  <si>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</si>
  <si>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</si>
  <si>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</si>
  <si>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</si>
  <si>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</si>
  <si>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</si>
  <si>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</si>
  <si>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</si>
  <si>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</si>
  <si>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</si>
  <si>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</si>
  <si>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</si>
  <si>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</si>
  <si>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</si>
  <si>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</si>
  <si>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</si>
  <si>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</si>
  <si>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</si>
  <si>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</si>
  <si>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</si>
  <si>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</si>
  <si>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</si>
  <si>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</si>
  <si>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</si>
  <si>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</si>
  <si>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</si>
  <si>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</si>
  <si>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</si>
  <si>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</si>
  <si>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</si>
  <si>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</si>
  <si>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</si>
  <si>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</si>
  <si>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</si>
  <si>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</si>
  <si>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</si>
  <si>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</si>
  <si>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</si>
  <si>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</si>
  <si>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</si>
  <si>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</si>
  <si>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</si>
  <si>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</si>
  <si>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</si>
  <si>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</si>
  <si>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</si>
  <si>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</si>
  <si>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</si>
  <si>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</si>
  <si>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</si>
  <si>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</si>
  <si>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</si>
  <si>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</si>
  <si>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</si>
  <si>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</si>
  <si>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</si>
  <si>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</si>
  <si>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</si>
  <si>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</si>
  <si>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</si>
  <si>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</si>
  <si>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</si>
  <si>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</si>
  <si>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</si>
  <si>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</si>
  <si>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</si>
  <si>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</si>
  <si>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</si>
  <si>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</si>
  <si>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</si>
  <si>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</si>
  <si>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</si>
  <si>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</si>
  <si>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</si>
  <si>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</si>
  <si>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</si>
  <si>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</si>
  <si>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</si>
  <si>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</si>
  <si>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</si>
  <si>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</si>
  <si>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</si>
  <si>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</si>
  <si>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</si>
  <si>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</si>
  <si>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</si>
  <si>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</si>
  <si>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</si>
  <si>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</si>
  <si>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</si>
  <si>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</si>
  <si>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</si>
  <si>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</si>
  <si>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</si>
  <si>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</si>
  <si>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</si>
  <si>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</si>
  <si>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</si>
  <si>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</si>
  <si>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</si>
  <si>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</si>
  <si>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</si>
  <si>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</si>
  <si>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</si>
  <si>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</si>
  <si>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</si>
  <si>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</si>
  <si>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</si>
  <si>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</si>
  <si>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</si>
  <si>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</si>
  <si>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</si>
  <si>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</si>
  <si>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</si>
  <si>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</si>
  <si>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</si>
  <si>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</si>
  <si>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</si>
  <si>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</si>
  <si>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</si>
  <si>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</si>
  <si>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</si>
  <si>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</si>
  <si>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</si>
  <si>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</si>
  <si>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</si>
  <si>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</si>
  <si>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</si>
  <si>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</si>
  <si>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</si>
  <si>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</si>
  <si>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</si>
  <si>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</si>
  <si>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</si>
  <si>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</si>
  <si>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</si>
  <si>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</si>
  <si>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</si>
  <si>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</si>
  <si>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</si>
  <si>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</si>
  <si>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</si>
  <si>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</si>
  <si>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</si>
  <si>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</si>
  <si>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</si>
  <si>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</si>
  <si>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</si>
  <si>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</si>
  <si>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</si>
  <si>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</si>
  <si>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</si>
  <si>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</si>
  <si>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</si>
  <si>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</si>
  <si>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</si>
  <si>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</si>
  <si>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</si>
  <si>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</si>
  <si>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</si>
  <si>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</si>
  <si>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</si>
  <si>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</si>
  <si>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</si>
  <si>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</si>
  <si>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</si>
  <si>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</si>
  <si>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</si>
  <si>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</si>
  <si>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</si>
  <si>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</si>
  <si>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</si>
  <si>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</si>
  <si>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</si>
  <si>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</si>
  <si>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</si>
  <si>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</si>
  <si>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</si>
  <si>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</si>
  <si>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</si>
  <si>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</si>
  <si>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</si>
  <si>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</si>
  <si>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</si>
  <si>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</si>
  <si>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</si>
  <si>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</si>
  <si>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</si>
  <si>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</si>
  <si>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</si>
  <si>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</si>
  <si>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</si>
  <si>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</si>
  <si>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</si>
  <si>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</si>
  <si>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</si>
  <si>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</si>
  <si>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</si>
  <si>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</si>
  <si>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</si>
  <si>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</si>
  <si>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</si>
  <si>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</si>
  <si>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</si>
  <si>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</si>
  <si>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</si>
  <si>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</si>
  <si>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</si>
  <si>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</si>
  <si>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</si>
  <si>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</si>
  <si>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</si>
  <si>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</si>
  <si>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</si>
  <si>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</si>
  <si>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</si>
  <si>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</si>
  <si>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</si>
  <si>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</si>
  <si>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</si>
  <si>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</si>
  <si>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</si>
  <si>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</si>
  <si>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</si>
  <si>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</si>
  <si>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</si>
  <si>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</si>
  <si>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</si>
  <si>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</si>
  <si>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</si>
  <si>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</si>
  <si>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</si>
  <si>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</si>
  <si>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</si>
  <si>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</si>
  <si>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</si>
  <si>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</si>
  <si>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</si>
  <si>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</si>
  <si>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</si>
  <si>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</si>
  <si>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</si>
  <si>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</si>
  <si>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</si>
  <si>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</si>
  <si>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</si>
  <si>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</si>
  <si>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</si>
  <si>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</si>
  <si>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</si>
  <si>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</si>
  <si>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</si>
  <si>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</si>
  <si>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</si>
  <si>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</si>
  <si>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</si>
  <si>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</si>
  <si>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</si>
  <si>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</si>
  <si>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</si>
  <si>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</si>
  <si>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</si>
  <si>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</si>
  <si>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</si>
  <si>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</si>
  <si>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</si>
  <si>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</si>
  <si>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</si>
  <si>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</si>
  <si>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</si>
  <si>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</si>
  <si>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</si>
  <si>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</si>
  <si>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</si>
  <si>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</si>
  <si>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</si>
  <si>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</si>
  <si>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</si>
  <si>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</si>
  <si>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</si>
  <si>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</si>
  <si>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</si>
  <si>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</si>
  <si>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</si>
  <si>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</si>
  <si>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</si>
  <si>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</si>
  <si>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</si>
  <si>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</si>
  <si>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</si>
  <si>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</si>
  <si>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</si>
  <si>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</si>
  <si>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</si>
  <si>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</si>
  <si>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</si>
  <si>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</si>
  <si>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</si>
  <si>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</si>
  <si>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</si>
  <si>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</si>
  <si>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</si>
  <si>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</si>
  <si>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</si>
  <si>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</si>
  <si>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</si>
  <si>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</si>
  <si>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</si>
  <si>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</si>
  <si>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</si>
  <si>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</si>
  <si>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</si>
  <si>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</si>
  <si>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</si>
  <si>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</si>
  <si>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</si>
  <si>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</si>
  <si>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</si>
  <si>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</si>
  <si>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</si>
  <si>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</si>
  <si>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</si>
  <si>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</si>
  <si>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</si>
  <si>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</si>
  <si>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</si>
  <si>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</si>
  <si>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</si>
  <si>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</si>
  <si>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</si>
  <si>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</si>
  <si>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</si>
  <si>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</si>
  <si>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</si>
  <si>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</si>
  <si>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</si>
  <si>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</si>
  <si>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</si>
  <si>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</si>
  <si>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</si>
  <si>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</si>
  <si>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</si>
  <si>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</si>
  <si>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</si>
  <si>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</si>
  <si>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</si>
  <si>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</si>
  <si>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</si>
  <si>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</si>
  <si>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</si>
  <si>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</si>
  <si>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</si>
  <si>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</si>
  <si>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</si>
  <si>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</si>
  <si>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</si>
  <si>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</si>
  <si>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</si>
  <si>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</si>
  <si>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</si>
  <si>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</si>
  <si>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</si>
  <si>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</si>
  <si>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</si>
  <si>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</si>
  <si>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</si>
  <si>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</si>
  <si>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</si>
  <si>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</si>
  <si>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</si>
  <si>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</si>
  <si>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</si>
  <si>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</si>
  <si>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</si>
  <si>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</si>
  <si>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</si>
  <si>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</si>
  <si>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</si>
  <si>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</si>
  <si>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</si>
  <si>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</si>
  <si>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</si>
  <si>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</si>
  <si>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</si>
  <si>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</si>
  <si>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</si>
  <si>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</si>
  <si>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</si>
  <si>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</si>
  <si>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</si>
  <si>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</si>
  <si>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</si>
  <si>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</si>
  <si>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</si>
  <si>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</si>
  <si>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</si>
  <si>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</si>
  <si>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</si>
  <si>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</si>
  <si>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</si>
  <si>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</si>
  <si>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</si>
  <si>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</si>
  <si>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</si>
  <si>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</si>
  <si>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</si>
  <si>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</si>
  <si>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</si>
  <si>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</si>
  <si>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</si>
  <si>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</si>
  <si>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</si>
  <si>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</si>
  <si>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</si>
  <si>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</si>
  <si>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</si>
  <si>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</si>
  <si>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</si>
  <si>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</si>
  <si>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</si>
  <si>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</si>
  <si>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</si>
  <si>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</si>
  <si>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</si>
  <si>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</si>
  <si>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</si>
  <si>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</si>
  <si>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</si>
  <si>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</si>
  <si>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</si>
  <si>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</si>
  <si>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</si>
  <si>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</si>
  <si>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</si>
  <si>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</si>
  <si>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</si>
  <si>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</si>
  <si>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</si>
  <si>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</si>
  <si>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</si>
  <si>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</si>
  <si>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</si>
  <si>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</si>
  <si>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</si>
  <si>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</si>
  <si>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</si>
  <si>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</si>
  <si>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</si>
  <si>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</si>
  <si>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</si>
  <si>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</si>
  <si>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</si>
  <si>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</si>
  <si>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</si>
  <si>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</si>
  <si>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</si>
  <si>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</si>
  <si>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</si>
  <si>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</si>
  <si>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</si>
  <si>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</si>
  <si>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</si>
  <si>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</si>
  <si>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</si>
  <si>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</si>
  <si>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</si>
  <si>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</si>
  <si>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</si>
  <si>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</si>
  <si>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</si>
  <si>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</si>
  <si>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</si>
  <si>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</si>
  <si>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</si>
  <si>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</si>
  <si>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</si>
  <si>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</si>
  <si>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</si>
  <si>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</si>
  <si>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</si>
  <si>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</si>
  <si>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</si>
  <si>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</si>
  <si>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</si>
  <si>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</si>
  <si>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</si>
  <si>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</si>
  <si>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</si>
  <si>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</si>
  <si>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</si>
  <si>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</si>
  <si>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</si>
  <si>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</si>
  <si>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</si>
  <si>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</si>
  <si>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</si>
  <si>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</si>
  <si>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</si>
  <si>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</si>
  <si>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</si>
  <si>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</si>
  <si>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</si>
  <si>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</si>
  <si>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</si>
  <si>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</si>
  <si>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</si>
  <si>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</si>
  <si>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</si>
  <si>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</si>
  <si>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</si>
  <si>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</si>
  <si>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</si>
  <si>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</si>
  <si>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</si>
  <si>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</si>
  <si>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</si>
  <si>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</si>
  <si>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</si>
  <si>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</si>
  <si>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</si>
  <si>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</si>
  <si>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</si>
  <si>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</si>
  <si>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</si>
  <si>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</si>
  <si>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</si>
  <si>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</si>
  <si>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</si>
  <si>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</si>
  <si>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</si>
  <si>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</si>
  <si>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</si>
  <si>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</si>
  <si>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</si>
  <si>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</si>
  <si>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</si>
  <si>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</si>
  <si>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</si>
  <si>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</si>
  <si>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</si>
  <si>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</si>
  <si>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</si>
  <si>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</si>
  <si>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</si>
  <si>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</si>
  <si>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</si>
  <si>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</si>
  <si>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</si>
  <si>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</si>
  <si>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</si>
  <si>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</si>
  <si>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</si>
  <si>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</si>
  <si>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</si>
  <si>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</si>
  <si>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</si>
  <si>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</si>
  <si>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</si>
  <si>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</si>
  <si>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</si>
  <si>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</si>
  <si>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</si>
  <si>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</si>
  <si>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</si>
  <si>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</si>
  <si>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</si>
  <si>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</si>
  <si>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</si>
  <si>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</si>
  <si>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</si>
  <si>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</si>
  <si>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</si>
  <si>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</si>
  <si>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</si>
  <si>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</si>
  <si>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</si>
  <si>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</si>
  <si>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</si>
  <si>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</si>
  <si>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</si>
  <si>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</si>
  <si>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</si>
  <si>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</si>
  <si>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</si>
  <si>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</si>
  <si>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</si>
  <si>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</si>
  <si>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</si>
  <si>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</si>
  <si>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</si>
  <si>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</si>
  <si>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</si>
  <si>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</si>
  <si>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</si>
  <si>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</si>
  <si>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</si>
  <si>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</si>
  <si>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</si>
  <si>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</si>
  <si>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</si>
  <si>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</si>
  <si>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</si>
  <si>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</si>
  <si>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</si>
  <si>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</si>
  <si>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</si>
  <si>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</si>
  <si>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</si>
  <si>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</si>
  <si>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</si>
  <si>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</si>
  <si>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</si>
  <si>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</si>
  <si>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</si>
  <si>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</si>
  <si>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</si>
  <si>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</si>
  <si>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</si>
  <si>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</si>
  <si>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</si>
  <si>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</si>
  <si>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</si>
  <si>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</si>
  <si>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</si>
  <si>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</si>
  <si>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</si>
  <si>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</si>
  <si>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</si>
  <si>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</si>
  <si>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</si>
  <si>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</si>
  <si>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</si>
  <si>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</si>
  <si>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</si>
  <si>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</si>
  <si>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</si>
  <si>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</si>
  <si>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</si>
  <si>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</si>
  <si>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</si>
  <si>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</si>
  <si>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</si>
  <si>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</si>
  <si>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</si>
  <si>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</si>
  <si>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</si>
  <si>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</si>
  <si>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</si>
  <si>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</si>
  <si>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</si>
  <si>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</si>
  <si>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</si>
  <si>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</si>
  <si>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</si>
  <si>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</si>
  <si>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</si>
  <si>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</si>
  <si>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</si>
  <si>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</si>
  <si>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</si>
  <si>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</si>
  <si>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</si>
  <si>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</si>
  <si>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</si>
  <si>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</si>
  <si>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</si>
  <si>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</si>
  <si>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</si>
  <si>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</si>
  <si>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</si>
  <si>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</si>
  <si>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</si>
  <si>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</si>
  <si>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</si>
  <si>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</si>
  <si>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</si>
  <si>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</si>
  <si>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</si>
  <si>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</si>
  <si>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</si>
  <si>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</si>
  <si>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</si>
  <si>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</si>
  <si>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</si>
  <si>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</si>
  <si>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</si>
  <si>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</si>
  <si>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</si>
  <si>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</si>
  <si>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</si>
  <si>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</si>
  <si>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</si>
  <si>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</si>
  <si>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</si>
  <si>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</si>
  <si>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</si>
  <si>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</si>
  <si>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</si>
  <si>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</si>
  <si>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</si>
  <si>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</si>
  <si>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</si>
  <si>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</si>
  <si>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</si>
  <si>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</si>
  <si>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</si>
  <si>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</si>
  <si>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</si>
  <si>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</si>
  <si>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</si>
  <si>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</si>
  <si>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</si>
  <si>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</si>
  <si>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</si>
  <si>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</si>
  <si>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</si>
  <si>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</si>
  <si>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</si>
  <si>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</si>
  <si>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</si>
  <si>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</si>
  <si>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</si>
  <si>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</si>
  <si>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</si>
  <si>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</si>
  <si>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</si>
  <si>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</si>
  <si>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</si>
  <si>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</si>
  <si>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</si>
  <si>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</si>
  <si>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</si>
  <si>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</si>
  <si>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</si>
  <si>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</si>
  <si>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</si>
  <si>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</si>
  <si>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</si>
  <si>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</si>
  <si>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</si>
  <si>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</si>
  <si>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</si>
  <si>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</si>
  <si>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</si>
  <si>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</si>
  <si>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</si>
  <si>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</si>
  <si>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</si>
  <si>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</si>
  <si>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</si>
  <si>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</si>
  <si>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</si>
  <si>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</si>
  <si>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</si>
  <si>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</si>
  <si>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</si>
  <si>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</si>
  <si>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</si>
  <si>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</si>
  <si>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</si>
  <si>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</si>
  <si>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</si>
  <si>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</si>
  <si>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</si>
  <si>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</si>
  <si>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</si>
  <si>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</si>
  <si>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</si>
  <si>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</si>
  <si>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</si>
  <si>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</si>
  <si>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</si>
  <si>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</si>
  <si>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</si>
  <si>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</si>
  <si>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</si>
  <si>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</si>
  <si>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</si>
  <si>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</si>
  <si>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</si>
  <si>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</si>
  <si>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</si>
  <si>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</si>
  <si>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</si>
  <si>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</si>
  <si>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</si>
  <si>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</si>
  <si>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</si>
  <si>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</si>
  <si>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</si>
  <si>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</si>
  <si>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</si>
  <si>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</si>
  <si>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</si>
  <si>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</si>
  <si>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</si>
  <si>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</si>
  <si>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</si>
  <si>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</si>
  <si>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</si>
  <si>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</si>
  <si>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</si>
  <si>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</si>
  <si>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</si>
  <si>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</si>
  <si>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</si>
  <si>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</si>
  <si>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</si>
  <si>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</si>
  <si>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</si>
  <si>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</si>
  <si>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</si>
  <si>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</si>
  <si>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</si>
  <si>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</si>
  <si>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</si>
  <si>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</si>
  <si>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</si>
  <si>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</si>
  <si>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</si>
  <si>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</si>
  <si>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</si>
  <si>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</si>
  <si>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</si>
  <si>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</si>
  <si>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</si>
  <si>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</si>
  <si>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</si>
  <si>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</si>
  <si>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</si>
  <si>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</si>
  <si>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</si>
  <si>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</si>
  <si>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</si>
  <si>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</si>
  <si>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</si>
  <si>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</si>
  <si>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</si>
  <si>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</si>
  <si>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</si>
  <si>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</si>
  <si>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</si>
  <si>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</si>
  <si>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</si>
  <si>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</si>
  <si>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</si>
  <si>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</si>
  <si>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</si>
  <si>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</si>
  <si>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</si>
  <si>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</si>
  <si>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</si>
  <si>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</si>
  <si>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</si>
  <si>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</si>
  <si>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</si>
  <si>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</si>
  <si>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</si>
  <si>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</si>
  <si>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</si>
  <si>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</si>
  <si>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</si>
  <si>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</si>
  <si>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</si>
  <si>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</si>
  <si>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</si>
  <si>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</si>
  <si>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</si>
  <si>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</si>
  <si>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</si>
  <si>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</si>
  <si>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</si>
  <si>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</si>
  <si>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</si>
  <si>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</si>
  <si>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</si>
  <si>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</si>
  <si>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</si>
  <si>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</si>
  <si>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</si>
  <si>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</si>
  <si>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</si>
  <si>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</si>
  <si>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</si>
  <si>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</si>
  <si>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</si>
  <si>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</si>
  <si>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</si>
  <si>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</si>
  <si>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</si>
  <si>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</si>
  <si>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</si>
  <si>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</si>
  <si>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</si>
  <si>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</si>
  <si>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</si>
  <si>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</si>
  <si>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</si>
  <si>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</si>
  <si>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</si>
  <si>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</si>
  <si>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</si>
  <si>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</si>
  <si>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</si>
  <si>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</si>
  <si>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</si>
  <si>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</si>
  <si>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</si>
  <si>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</si>
  <si>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</si>
  <si>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</si>
  <si>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</si>
  <si>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</si>
  <si>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</si>
  <si>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</si>
  <si>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</si>
  <si>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</si>
  <si>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</si>
  <si>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</si>
  <si>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</si>
  <si>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</si>
  <si>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</si>
  <si>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</si>
  <si>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</si>
  <si>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</si>
  <si>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</si>
  <si>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</si>
  <si>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</si>
  <si>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</si>
  <si>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</si>
  <si>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</si>
  <si>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</si>
  <si>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</si>
  <si>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</si>
  <si>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</si>
  <si>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</si>
  <si>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</si>
  <si>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</si>
  <si>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</si>
  <si>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</si>
  <si>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</si>
  <si>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</si>
  <si>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</si>
  <si>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</si>
  <si>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</si>
  <si>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</si>
  <si>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</si>
  <si>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</si>
  <si>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</si>
  <si>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</si>
  <si>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</si>
  <si>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</si>
  <si>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</si>
  <si>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</si>
  <si>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</si>
  <si>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</si>
  <si>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</si>
  <si>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</si>
  <si>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</si>
  <si>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</si>
  <si>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</si>
  <si>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</si>
  <si>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</si>
  <si>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</si>
  <si>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</si>
  <si>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</si>
  <si>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</si>
  <si>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</si>
  <si>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</si>
  <si>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</si>
  <si>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</si>
  <si>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</si>
  <si>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</si>
  <si>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</si>
  <si>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</si>
  <si>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</si>
  <si>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</si>
  <si>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</si>
  <si>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</si>
  <si>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</si>
  <si>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</si>
  <si>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</si>
  <si>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</si>
  <si>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</si>
  <si>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</si>
  <si>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</si>
  <si>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</si>
  <si>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</si>
  <si>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</si>
  <si>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</si>
  <si>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</si>
  <si>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</si>
  <si>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</si>
  <si>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</si>
  <si>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</si>
  <si>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</si>
  <si>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</si>
  <si>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</si>
  <si>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</si>
  <si>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</si>
  <si>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</si>
  <si>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</si>
  <si>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</si>
  <si>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</si>
  <si>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</si>
  <si>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</si>
  <si>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</si>
  <si>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</si>
  <si>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</si>
  <si>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</si>
  <si>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</si>
  <si>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</si>
  <si>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</si>
  <si>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</si>
  <si>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</si>
  <si>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</si>
  <si>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</si>
  <si>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</si>
  <si>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</si>
  <si>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</si>
  <si>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</si>
  <si>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</si>
  <si>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</si>
  <si>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</si>
  <si>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</si>
  <si>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</si>
  <si>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</si>
  <si>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</si>
  <si>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</si>
  <si>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</si>
  <si>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</si>
  <si>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</si>
  <si>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</si>
  <si>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</si>
  <si>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</si>
  <si>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</si>
  <si>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</si>
  <si>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</si>
  <si>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</si>
  <si>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</si>
  <si>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</si>
  <si>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</si>
  <si>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</si>
  <si>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</si>
  <si>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</si>
  <si>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</si>
  <si>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</si>
  <si>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</si>
  <si>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</si>
  <si>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</si>
  <si>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</si>
  <si>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</si>
  <si>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</si>
  <si>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</si>
  <si>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</si>
  <si>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</si>
  <si>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</si>
  <si>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</si>
  <si>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</si>
  <si>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</si>
  <si>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</si>
  <si>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</si>
  <si>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</si>
  <si>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</si>
  <si>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</si>
  <si>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</si>
  <si>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</si>
  <si>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</si>
  <si>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</si>
  <si>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</si>
  <si>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</si>
  <si>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</si>
  <si>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</si>
  <si>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</si>
  <si>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</si>
  <si>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</si>
  <si>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</si>
  <si>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</si>
  <si>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</si>
  <si>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</si>
  <si>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</si>
  <si>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</si>
  <si>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</si>
  <si>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</si>
  <si>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</si>
  <si>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</si>
  <si>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</si>
  <si>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</si>
  <si>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</si>
  <si>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</si>
  <si>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</si>
  <si>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</si>
  <si>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</si>
  <si>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</si>
  <si>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</si>
  <si>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</si>
  <si>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</si>
  <si>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</si>
  <si>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</si>
  <si>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</si>
  <si>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</si>
  <si>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</si>
  <si>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</si>
  <si>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</si>
  <si>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</si>
  <si>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</si>
  <si>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</si>
  <si>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</si>
  <si>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</si>
  <si>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</si>
  <si>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</si>
  <si>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</si>
  <si>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</si>
  <si>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</si>
  <si>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</si>
  <si>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</si>
  <si>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</si>
  <si>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</si>
  <si>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</si>
  <si>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</si>
  <si>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</si>
  <si>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</si>
  <si>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</si>
  <si>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</si>
  <si>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</si>
  <si>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</si>
  <si>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</si>
  <si>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</si>
  <si>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</si>
  <si>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</si>
  <si>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</si>
  <si>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</si>
  <si>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</si>
  <si>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</si>
  <si>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</si>
  <si>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</si>
  <si>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</si>
  <si>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</si>
  <si>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</si>
  <si>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</si>
  <si>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</si>
  <si>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</si>
  <si>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</si>
  <si>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</si>
  <si>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</si>
  <si>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</si>
  <si>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</si>
  <si>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</si>
  <si>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</si>
  <si>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</si>
  <si>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</si>
  <si>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</si>
  <si>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</si>
  <si>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</si>
  <si>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</si>
  <si>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</si>
  <si>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</si>
  <si>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</si>
  <si>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</si>
  <si>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</si>
  <si>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</si>
  <si>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</si>
  <si>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</si>
  <si>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</si>
  <si>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</si>
  <si>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</si>
  <si>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</si>
  <si>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</si>
  <si>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</si>
  <si>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</si>
  <si>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</si>
  <si>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</si>
  <si>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</si>
  <si>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</si>
  <si>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</si>
  <si>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</si>
  <si>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</si>
  <si>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</si>
  <si>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</si>
  <si>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</si>
  <si>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</si>
  <si>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</si>
  <si>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</si>
  <si>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</si>
  <si>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</si>
  <si>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</si>
  <si>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</si>
  <si>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</si>
  <si>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</si>
  <si>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</si>
  <si>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</si>
  <si>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</si>
  <si>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</si>
  <si>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</si>
  <si>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</si>
  <si>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</si>
  <si>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</si>
  <si>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</si>
  <si>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</si>
  <si>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</si>
  <si>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</si>
  <si>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</si>
  <si>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</si>
  <si>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</si>
  <si>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</si>
  <si>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</si>
  <si>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</si>
  <si>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</si>
  <si>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</si>
  <si>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</si>
  <si>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</si>
  <si>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</si>
  <si>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</si>
  <si>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</si>
  <si>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</si>
  <si>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</si>
  <si>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</si>
  <si>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</si>
  <si>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</si>
  <si>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</si>
  <si>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</si>
  <si>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</si>
  <si>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</si>
  <si>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</si>
  <si>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</si>
  <si>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</si>
  <si>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</si>
  <si>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</si>
  <si>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</si>
  <si>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</si>
  <si>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</si>
  <si>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</si>
  <si>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</si>
  <si>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</si>
  <si>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</si>
  <si>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</si>
  <si>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</si>
  <si>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</si>
  <si>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</si>
  <si>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</si>
  <si>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</si>
  <si>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</si>
  <si>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</si>
  <si>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</si>
  <si>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</si>
  <si>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</si>
  <si>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</si>
  <si>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</si>
  <si>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</si>
  <si>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</si>
  <si>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</si>
  <si>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</si>
  <si>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</si>
  <si>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</si>
  <si>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</si>
  <si>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</si>
  <si>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</si>
  <si>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</si>
  <si>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</si>
  <si>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</si>
  <si>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</si>
  <si>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</si>
  <si>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</si>
  <si>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</si>
  <si>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</si>
  <si>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</si>
  <si>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</si>
  <si>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</si>
  <si>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</si>
  <si>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</si>
  <si>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</si>
  <si>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</si>
  <si>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</si>
  <si>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</si>
  <si>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</si>
  <si>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</si>
  <si>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</si>
  <si>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</si>
  <si>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</si>
  <si>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</si>
  <si>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</si>
  <si>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</si>
  <si>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</si>
  <si>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</si>
  <si>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</si>
  <si>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</si>
  <si>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</si>
  <si>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</si>
  <si>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</si>
  <si>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</si>
  <si>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</si>
  <si>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</si>
  <si>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</si>
  <si>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</si>
  <si>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</si>
  <si>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</si>
  <si>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</si>
  <si>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</si>
  <si>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</si>
  <si>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</si>
  <si>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</si>
  <si>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</si>
  <si>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</si>
  <si>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</si>
  <si>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</si>
  <si>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</si>
  <si>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</si>
  <si>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</si>
  <si>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</si>
  <si>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</si>
  <si>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</si>
  <si>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</si>
  <si>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</si>
  <si>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</si>
  <si>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</si>
  <si>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</si>
  <si>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</si>
  <si>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</si>
  <si>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</si>
  <si>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</si>
  <si>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</si>
  <si>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</si>
  <si>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</si>
  <si>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</si>
  <si>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</si>
  <si>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</si>
  <si>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</si>
  <si>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</si>
  <si>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</si>
  <si>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</si>
  <si>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</si>
  <si>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</si>
  <si>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</si>
  <si>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</si>
  <si>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</si>
  <si>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</si>
  <si>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</si>
  <si>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</si>
  <si>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</si>
  <si>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</si>
  <si>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</si>
  <si>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</si>
  <si>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</si>
  <si>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</si>
  <si>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</si>
  <si>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</si>
  <si>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</si>
  <si>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</si>
  <si>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</si>
  <si>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</si>
  <si>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</si>
  <si>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</si>
  <si>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</si>
  <si>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</si>
  <si>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</si>
  <si>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</si>
  <si>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</si>
  <si>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</si>
  <si>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</si>
  <si>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</si>
  <si>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</si>
  <si>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</si>
  <si>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</si>
  <si>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</si>
  <si>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</si>
  <si>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</si>
  <si>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</si>
  <si>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</si>
  <si>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</si>
  <si>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</si>
  <si>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</si>
  <si>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</si>
  <si>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</si>
  <si>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</si>
  <si>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</si>
  <si>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</si>
  <si>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</si>
  <si>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</si>
  <si>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</si>
  <si>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</si>
  <si>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</si>
  <si>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</si>
  <si>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</si>
  <si>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</si>
  <si>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</si>
  <si>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</si>
  <si>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</si>
  <si>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</si>
  <si>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</si>
  <si>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</si>
  <si>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</si>
  <si>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</si>
  <si>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</si>
  <si>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</si>
  <si>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</si>
  <si>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</si>
  <si>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</si>
  <si>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</si>
  <si>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</si>
  <si>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</si>
  <si>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</si>
  <si>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</si>
  <si>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</si>
  <si>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</si>
  <si>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</si>
  <si>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</si>
  <si>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</si>
  <si>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</si>
  <si>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</si>
  <si>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</si>
  <si>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</si>
  <si>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</si>
  <si>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</si>
  <si>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</si>
  <si>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</si>
  <si>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</si>
  <si>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</si>
  <si>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</si>
  <si>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</si>
  <si>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</si>
  <si>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</si>
  <si>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</si>
  <si>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</si>
  <si>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</si>
  <si>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</si>
  <si>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</si>
  <si>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</si>
  <si>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</si>
  <si>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</si>
  <si>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</si>
  <si>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</si>
  <si>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</si>
  <si>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</si>
  <si>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</si>
  <si>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</si>
  <si>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</si>
  <si>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</si>
  <si>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</si>
  <si>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</si>
  <si>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</si>
  <si>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</si>
  <si>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</si>
  <si>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</si>
  <si>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</si>
  <si>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</si>
  <si>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</si>
  <si>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</si>
  <si>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</si>
  <si>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</si>
  <si>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</si>
  <si>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</si>
  <si>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</si>
  <si>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</si>
  <si>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</si>
  <si>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</si>
  <si>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</si>
  <si>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</si>
  <si>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</si>
  <si>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</si>
  <si>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</si>
  <si>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</si>
  <si>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</si>
  <si>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</si>
  <si>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</si>
  <si>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</si>
  <si>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</si>
  <si>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</si>
  <si>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</si>
  <si>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</si>
  <si>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</si>
  <si>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</si>
  <si>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</si>
  <si>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</si>
  <si>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</si>
  <si>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</si>
  <si>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</si>
  <si>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</si>
  <si>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</si>
  <si>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</si>
  <si>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</si>
  <si>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</si>
  <si>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</si>
  <si>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</si>
  <si>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</si>
  <si>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</si>
  <si>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</si>
  <si>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</si>
  <si>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</si>
  <si>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</si>
  <si>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</si>
  <si>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</si>
  <si>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</si>
  <si>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</si>
  <si>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</si>
  <si>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</si>
  <si>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</si>
  <si>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</si>
  <si>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</si>
  <si>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</si>
  <si>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</si>
  <si>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</si>
  <si>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</si>
  <si>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</si>
  <si>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</si>
  <si>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</si>
  <si>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</si>
  <si>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</si>
  <si>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</si>
  <si>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</si>
  <si>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</si>
  <si>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</si>
  <si>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</si>
  <si>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</si>
  <si>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</si>
  <si>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</si>
  <si>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</si>
  <si>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</si>
  <si>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</si>
  <si>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</si>
  <si>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</si>
  <si>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</si>
  <si>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</si>
  <si>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</si>
  <si>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</si>
  <si>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</si>
  <si>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</si>
  <si>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</si>
  <si>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</si>
  <si>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</si>
  <si>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</si>
  <si>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</si>
  <si>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</si>
  <si>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</si>
  <si>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</si>
  <si>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</si>
  <si>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</si>
  <si>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</si>
  <si>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</si>
  <si>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</si>
  <si>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</si>
  <si>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</si>
  <si>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</si>
  <si>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</si>
  <si>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</si>
  <si>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</si>
  <si>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</si>
  <si>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</si>
  <si>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</si>
  <si>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</si>
  <si>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</si>
  <si>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</si>
  <si>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</si>
  <si>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</si>
  <si>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</si>
  <si>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</si>
  <si>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</si>
  <si>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</si>
  <si>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</si>
  <si>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</si>
  <si>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</si>
  <si>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</si>
  <si>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</si>
  <si>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</si>
  <si>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</si>
  <si>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</si>
  <si>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</si>
  <si>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</si>
  <si>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</si>
  <si>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</si>
  <si>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</si>
  <si>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</si>
  <si>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</si>
  <si>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</si>
  <si>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</si>
  <si>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</si>
  <si>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</si>
  <si>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</si>
  <si>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</si>
  <si>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</si>
  <si>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</si>
  <si>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</si>
  <si>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</si>
  <si>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</si>
  <si>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</si>
  <si>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</si>
  <si>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</si>
  <si>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</si>
  <si>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</si>
  <si>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</si>
  <si>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</si>
  <si>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</si>
  <si>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</si>
  <si>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</si>
  <si>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</si>
  <si>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</si>
  <si>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</si>
  <si>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</si>
  <si>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</si>
  <si>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</si>
  <si>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</si>
  <si>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</si>
  <si>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</si>
  <si>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</si>
  <si>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</si>
  <si>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</si>
  <si>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</si>
  <si>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</si>
  <si>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</si>
  <si>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</si>
  <si>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</si>
  <si>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</si>
  <si>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</si>
  <si>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</si>
  <si>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</si>
  <si>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</si>
  <si>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</si>
  <si>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</si>
  <si>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</si>
  <si>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</si>
  <si>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</si>
  <si>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</si>
  <si>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</si>
  <si>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</si>
  <si>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</si>
  <si>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</si>
  <si>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</si>
  <si>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</si>
  <si>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</si>
  <si>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</si>
  <si>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</si>
  <si>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</si>
  <si>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</si>
  <si>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</si>
  <si>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</si>
  <si>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</si>
  <si>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</si>
  <si>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</si>
  <si>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</si>
  <si>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</si>
  <si>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</si>
  <si>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</si>
  <si>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</si>
  <si>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</si>
  <si>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</si>
  <si>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</si>
  <si>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</si>
  <si>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</si>
  <si>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</si>
  <si>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</si>
  <si>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</si>
  <si>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</si>
  <si>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</si>
  <si>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</si>
  <si>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</si>
  <si>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</si>
  <si>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</si>
  <si>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</si>
  <si>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</si>
  <si>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</si>
  <si>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</si>
  <si>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</si>
  <si>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</si>
  <si>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</si>
  <si>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</si>
  <si>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</si>
  <si>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</si>
  <si>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</si>
  <si>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</si>
  <si>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</si>
  <si>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</si>
  <si>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</si>
  <si>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</si>
  <si>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</si>
  <si>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</si>
  <si>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</si>
  <si>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</si>
  <si>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</si>
  <si>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</si>
  <si>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</si>
  <si>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</si>
  <si>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</si>
  <si>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</si>
  <si>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</si>
  <si>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</si>
  <si>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</si>
  <si>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</si>
  <si>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</si>
  <si>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</si>
  <si>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</si>
  <si>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</si>
  <si>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</si>
  <si>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</si>
  <si>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</si>
  <si>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</si>
  <si>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</si>
  <si>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</si>
  <si>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</si>
  <si>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</si>
  <si>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</si>
  <si>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</si>
  <si>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</si>
  <si>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</si>
  <si>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</si>
  <si>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</si>
  <si>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</si>
  <si>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</si>
  <si>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</si>
  <si>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</si>
  <si>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</si>
  <si>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</si>
  <si>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</si>
  <si>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</si>
  <si>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</si>
  <si>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</si>
  <si>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</si>
  <si>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</si>
  <si>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</si>
  <si>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</si>
  <si>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</si>
  <si>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</si>
  <si>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</si>
  <si>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</si>
  <si>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</si>
  <si>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</si>
  <si>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</si>
  <si>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</si>
  <si>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</si>
  <si>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</si>
  <si>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</si>
  <si>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</si>
  <si>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</si>
  <si>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</si>
  <si>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</si>
  <si>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</si>
  <si>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</si>
  <si>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</si>
  <si>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</si>
  <si>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</si>
  <si>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</si>
  <si>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</si>
  <si>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</si>
  <si>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</si>
  <si>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</si>
  <si>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</si>
  <si>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</si>
  <si>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</si>
  <si>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</si>
  <si>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</si>
  <si>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</si>
  <si>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</si>
  <si>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</si>
  <si>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</si>
  <si>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</si>
  <si>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</si>
  <si>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</si>
  <si>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</si>
  <si>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</si>
  <si>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</si>
  <si>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</si>
  <si>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</si>
  <si>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</si>
  <si>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</si>
  <si>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</si>
  <si>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</si>
  <si>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</si>
  <si>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</si>
  <si>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</si>
  <si>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</si>
  <si>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</si>
  <si>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</si>
  <si>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</si>
  <si>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</si>
  <si>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</si>
  <si>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</si>
  <si>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</si>
  <si>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</si>
  <si>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</si>
  <si>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</si>
  <si>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</si>
  <si>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</si>
  <si>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</si>
  <si>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</si>
  <si>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</si>
  <si>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</si>
  <si>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</si>
  <si>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</si>
  <si>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</si>
  <si>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</si>
  <si>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</si>
  <si>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</si>
  <si>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</si>
  <si>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</si>
  <si>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</si>
  <si>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</si>
  <si>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</si>
  <si>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</si>
  <si>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</si>
  <si>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</si>
  <si>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</si>
  <si>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</si>
  <si>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</si>
  <si>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</si>
  <si>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</si>
  <si>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</si>
  <si>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</si>
  <si>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</si>
  <si>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</si>
  <si>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</si>
  <si>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</si>
  <si>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</si>
  <si>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</si>
  <si>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</si>
  <si>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</si>
  <si>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</si>
  <si>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</si>
  <si>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</si>
  <si>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</si>
  <si>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</si>
  <si>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</si>
  <si>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</si>
  <si>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</si>
  <si>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</si>
  <si>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</si>
  <si>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</si>
  <si>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</si>
  <si>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</si>
  <si>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</si>
  <si>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</si>
  <si>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</si>
  <si>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</si>
  <si>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</si>
  <si>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</si>
  <si>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</si>
  <si>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</si>
  <si>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</si>
  <si>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</si>
  <si>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</si>
  <si>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</si>
  <si>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</si>
  <si>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</si>
  <si>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</si>
  <si>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</si>
  <si>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</si>
  <si>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</si>
  <si>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</si>
  <si>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</si>
  <si>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</si>
  <si>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</si>
  <si>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</si>
  <si>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</si>
  <si>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</si>
  <si>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</si>
  <si>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</si>
  <si>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</si>
  <si>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</si>
  <si>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</si>
  <si>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</si>
  <si>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</si>
  <si>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</si>
  <si>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</si>
  <si>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</si>
  <si>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</si>
  <si>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</si>
  <si>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</si>
  <si>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</si>
  <si>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</si>
  <si>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</si>
  <si>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</si>
  <si>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</si>
  <si>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</si>
  <si>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</si>
  <si>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</si>
  <si>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</si>
  <si>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</si>
  <si>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</si>
  <si>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</si>
  <si>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</si>
  <si>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</si>
  <si>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</si>
  <si>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</si>
  <si>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</si>
  <si>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</si>
  <si>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</si>
  <si>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</si>
  <si>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</si>
  <si>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</si>
  <si>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</si>
  <si>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</si>
  <si>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</si>
  <si>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</si>
  <si>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</si>
  <si>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</si>
  <si>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</si>
  <si>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</si>
  <si>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</si>
  <si>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</si>
  <si>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</si>
  <si>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</si>
  <si>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</si>
  <si>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</si>
  <si>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</si>
  <si>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</si>
  <si>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</si>
  <si>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</si>
  <si>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</si>
  <si>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</si>
  <si>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</si>
  <si>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</si>
  <si>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</si>
  <si>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</si>
  <si>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</si>
  <si>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</si>
  <si>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</si>
  <si>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</si>
  <si>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</si>
  <si>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</si>
  <si>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</si>
  <si>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</si>
  <si>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</si>
  <si>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</si>
  <si>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</si>
  <si>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</si>
  <si>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</si>
  <si>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</si>
  <si>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</si>
  <si>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</si>
  <si>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</si>
  <si>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</si>
  <si>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</si>
  <si>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</si>
  <si>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</si>
  <si>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</si>
  <si>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</si>
  <si>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</si>
  <si>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</si>
  <si>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</si>
  <si>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</si>
  <si>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</si>
  <si>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</si>
  <si>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</si>
  <si>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</si>
  <si>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</si>
  <si>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</si>
  <si>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</si>
  <si>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</si>
  <si>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</si>
  <si>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</si>
  <si>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</si>
  <si>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</si>
  <si>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</si>
  <si>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</si>
  <si>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</si>
  <si>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</si>
  <si>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</si>
  <si>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</si>
  <si>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</si>
  <si>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</si>
  <si>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</si>
  <si>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</si>
  <si>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</si>
  <si>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</si>
  <si>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</si>
  <si>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</si>
  <si>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</si>
  <si>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</si>
  <si>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</si>
  <si>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</si>
  <si>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</si>
  <si>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</si>
  <si>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</si>
  <si>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</si>
  <si>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</si>
  <si>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</si>
  <si>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</si>
  <si>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</si>
  <si>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</si>
  <si>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</si>
  <si>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</si>
  <si>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</si>
  <si>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</si>
  <si>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</si>
  <si>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</si>
  <si>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</si>
  <si>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</si>
  <si>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</si>
  <si>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</si>
  <si>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</si>
  <si>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</si>
  <si>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</si>
  <si>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</si>
  <si>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</si>
  <si>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</si>
  <si>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</si>
  <si>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</si>
  <si>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</si>
  <si>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</si>
  <si>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</si>
  <si>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</si>
  <si>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</si>
  <si>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</si>
  <si>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</si>
  <si>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</si>
  <si>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</si>
  <si>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</si>
  <si>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</si>
  <si>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</si>
  <si>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</si>
  <si>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</si>
  <si>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</si>
  <si>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</si>
  <si>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</si>
  <si>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</si>
  <si>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</si>
  <si>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</si>
  <si>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</si>
  <si>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</si>
  <si>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</si>
  <si>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</si>
  <si>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</si>
  <si>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</si>
  <si>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</si>
  <si>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</si>
  <si>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</si>
  <si>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</si>
  <si>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</si>
  <si>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</si>
  <si>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</si>
  <si>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</si>
  <si>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</si>
  <si>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</si>
  <si>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</si>
  <si>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</si>
  <si>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</si>
  <si>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</si>
  <si>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</si>
  <si>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</si>
  <si>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</si>
  <si>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</si>
  <si>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</si>
  <si>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</si>
  <si>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</si>
  <si>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</si>
  <si>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</si>
  <si>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</si>
  <si>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</si>
  <si>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</si>
  <si>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</si>
  <si>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</si>
  <si>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</si>
  <si>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</si>
  <si>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</si>
  <si>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</si>
  <si>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</si>
  <si>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</si>
  <si>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</si>
  <si>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</si>
  <si>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</si>
  <si>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</si>
  <si>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</si>
  <si>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</si>
  <si>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</si>
  <si>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</si>
  <si>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</si>
  <si>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</si>
  <si>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</si>
  <si>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</si>
  <si>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</si>
  <si>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</si>
  <si>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</si>
  <si>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</si>
  <si>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</si>
  <si>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</si>
  <si>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</si>
  <si>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</si>
  <si>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</si>
  <si>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</si>
  <si>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</si>
  <si>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</si>
  <si>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</si>
  <si>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</si>
  <si>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</si>
  <si>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</si>
  <si>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</si>
  <si>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</si>
  <si>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</si>
  <si>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</si>
  <si>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</si>
  <si>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</si>
  <si>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</si>
  <si>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</si>
  <si>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</si>
  <si>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</si>
  <si>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</si>
  <si>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</si>
  <si>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</si>
  <si>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</si>
  <si>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</si>
  <si>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</si>
  <si>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</si>
  <si>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</si>
  <si>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</si>
  <si>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</si>
  <si>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</si>
  <si>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</si>
  <si>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</si>
  <si>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</si>
  <si>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</si>
  <si>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</si>
  <si>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</si>
  <si>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</si>
  <si>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</si>
  <si>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</si>
  <si>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</si>
  <si>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</si>
  <si>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</si>
  <si>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</si>
  <si>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</si>
  <si>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</si>
  <si>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</si>
  <si>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</si>
  <si>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</si>
  <si>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</si>
  <si>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</si>
  <si>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</si>
  <si>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</si>
  <si>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</si>
  <si>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</si>
  <si>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</si>
  <si>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</si>
  <si>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</si>
  <si>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</si>
  <si>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</si>
  <si>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</si>
  <si>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</si>
  <si>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</si>
  <si>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</si>
  <si>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</si>
  <si>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</si>
  <si>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</si>
  <si>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</si>
  <si>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</si>
  <si>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</si>
  <si>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</si>
  <si>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</si>
  <si>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</si>
  <si>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</si>
  <si>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</si>
  <si>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</si>
  <si>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</si>
  <si>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</si>
  <si>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</si>
  <si>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</si>
  <si>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</si>
  <si>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</si>
  <si>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</si>
  <si>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</si>
  <si>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</si>
  <si>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</si>
  <si>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</si>
  <si>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</si>
  <si>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</si>
  <si>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</si>
  <si>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</si>
  <si>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</si>
  <si>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</si>
  <si>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</si>
  <si>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</si>
  <si>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</si>
  <si>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</si>
  <si>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</si>
  <si>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</si>
  <si>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</si>
  <si>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</si>
  <si>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</si>
  <si>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</si>
  <si>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</si>
  <si>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</si>
  <si>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</si>
  <si>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</si>
  <si>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</si>
  <si>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</si>
  <si>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</si>
  <si>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</si>
  <si>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</si>
  <si>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</si>
  <si>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</si>
  <si>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</si>
  <si>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</si>
  <si>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</si>
  <si>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</si>
  <si>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</si>
  <si>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</si>
  <si>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</si>
  <si>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</si>
  <si>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</si>
  <si>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</si>
  <si>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</si>
  <si>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</si>
  <si>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</si>
  <si>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</si>
  <si>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</si>
  <si>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</si>
  <si>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</si>
  <si>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</si>
  <si>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</si>
  <si>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</si>
  <si>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</si>
  <si>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</si>
  <si>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</si>
  <si>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</si>
  <si>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</si>
  <si>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</si>
  <si>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</si>
  <si>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</si>
  <si>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</si>
  <si>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</si>
  <si>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</si>
  <si>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</si>
  <si>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</si>
  <si>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</si>
  <si>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</si>
  <si>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</si>
  <si>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</si>
  <si>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</si>
  <si>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</si>
  <si>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</si>
  <si>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</si>
  <si>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</si>
  <si>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</si>
  <si>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</si>
  <si>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</si>
  <si>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</si>
  <si>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</si>
  <si>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</si>
  <si>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</si>
  <si>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</si>
  <si>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</si>
  <si>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</si>
  <si>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</si>
  <si>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</si>
  <si>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</si>
  <si>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</si>
  <si>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</si>
  <si>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</si>
  <si>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</si>
  <si>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</si>
  <si>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</si>
  <si>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</si>
  <si>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</si>
  <si>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</si>
  <si>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</si>
  <si>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</si>
  <si>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</si>
  <si>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</si>
  <si>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</si>
  <si>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</si>
  <si>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</si>
  <si>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</si>
  <si>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</si>
  <si>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</si>
  <si>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</si>
  <si>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</si>
  <si>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</si>
  <si>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</si>
  <si>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</si>
  <si>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</si>
  <si>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</si>
  <si>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</si>
  <si>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</si>
  <si>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</si>
  <si>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</si>
  <si>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</si>
  <si>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</si>
  <si>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</si>
  <si>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</si>
  <si>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</si>
  <si>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</si>
  <si>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</si>
  <si>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</si>
  <si>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</si>
  <si>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</si>
  <si>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</si>
  <si>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</si>
  <si>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</si>
  <si>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</si>
  <si>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</si>
  <si>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</si>
  <si>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</si>
  <si>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</si>
  <si>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</si>
  <si>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</si>
  <si>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</si>
  <si>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</si>
  <si>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</si>
  <si>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</si>
  <si>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</si>
  <si>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</si>
  <si>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</si>
  <si>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</si>
  <si>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</si>
  <si>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</si>
  <si>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</si>
  <si>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</si>
  <si>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</si>
  <si>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</si>
  <si>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</si>
  <si>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</si>
  <si>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</si>
  <si>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</si>
  <si>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</si>
  <si>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</si>
  <si>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</si>
  <si>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</si>
  <si>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</si>
  <si>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</si>
  <si>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</si>
  <si>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</si>
  <si>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</si>
  <si>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</si>
  <si>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</si>
  <si>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</si>
  <si>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</si>
  <si>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</si>
  <si>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</si>
  <si>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</si>
  <si>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</si>
  <si>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</si>
  <si>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</si>
  <si>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</si>
  <si>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</si>
  <si>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</si>
  <si>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</si>
  <si>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</si>
  <si>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</si>
  <si>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</si>
  <si>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</si>
  <si>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</si>
  <si>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</si>
  <si>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</si>
  <si>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</si>
  <si>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</si>
  <si>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</si>
  <si>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</si>
  <si>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</si>
  <si>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</si>
  <si>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</si>
  <si>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</si>
  <si>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</si>
  <si>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</si>
  <si>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</si>
  <si>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</si>
  <si>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</si>
  <si>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</si>
  <si>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</si>
  <si>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</si>
  <si>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</si>
  <si>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</si>
  <si>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</si>
  <si>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</si>
  <si>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</si>
  <si>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</si>
  <si>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</si>
  <si>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</si>
  <si>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</si>
  <si>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</si>
  <si>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</si>
  <si>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</si>
  <si>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</si>
  <si>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</si>
  <si>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</si>
  <si>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</si>
  <si>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</si>
  <si>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</si>
  <si>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</si>
  <si>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</si>
  <si>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</si>
  <si>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</si>
  <si>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</si>
  <si>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</si>
  <si>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</si>
  <si>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</si>
  <si>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</si>
  <si>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</si>
  <si>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</si>
  <si>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</si>
  <si>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</si>
  <si>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</si>
  <si>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</si>
  <si>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</si>
  <si>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</si>
  <si>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</si>
  <si>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</si>
  <si>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</si>
  <si>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</si>
  <si>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</si>
  <si>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</si>
  <si>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</si>
  <si>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</si>
  <si>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</si>
  <si>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</si>
  <si>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</si>
  <si>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</si>
  <si>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</si>
  <si>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</si>
  <si>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</si>
  <si>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</si>
  <si>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</si>
  <si>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</si>
  <si>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</si>
  <si>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</si>
  <si>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</si>
  <si>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</si>
  <si>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</si>
  <si>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</si>
  <si>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</si>
  <si>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</si>
  <si>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</si>
  <si>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</si>
  <si>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</si>
  <si>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</si>
  <si>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</si>
  <si>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</si>
  <si>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</si>
  <si>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</si>
  <si>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</si>
  <si>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</si>
  <si>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</si>
  <si>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</si>
  <si>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</si>
  <si>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</si>
  <si>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</si>
  <si>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</si>
  <si>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</si>
  <si>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</si>
  <si>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</si>
  <si>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</si>
  <si>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</si>
  <si>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</si>
  <si>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</si>
  <si>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</si>
  <si>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</si>
  <si>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</si>
  <si>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</si>
  <si>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</si>
  <si>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</si>
  <si>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</si>
  <si>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</si>
  <si>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</si>
  <si>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</si>
  <si>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</si>
  <si>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</si>
  <si>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</si>
  <si>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</si>
  <si>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</si>
  <si>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</si>
  <si>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</si>
  <si>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</si>
  <si>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</si>
  <si>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</si>
  <si>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</si>
  <si>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</si>
  <si>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</si>
  <si>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</si>
  <si>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</si>
  <si>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</si>
  <si>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</si>
  <si>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</si>
  <si>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</si>
  <si>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</si>
  <si>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</si>
  <si>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</si>
  <si>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</si>
  <si>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</si>
  <si>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</si>
  <si>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</si>
  <si>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</si>
  <si>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</si>
  <si>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</si>
  <si>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</si>
  <si>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</si>
  <si>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</si>
  <si>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</si>
  <si>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</si>
  <si>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</si>
  <si>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</si>
  <si>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</si>
  <si>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</si>
  <si>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</si>
  <si>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</si>
  <si>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</si>
  <si>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</si>
  <si>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</si>
  <si>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</si>
  <si>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</si>
  <si>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</si>
  <si>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</si>
  <si>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</si>
  <si>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</si>
  <si>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</si>
  <si>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</si>
  <si>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</si>
  <si>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</si>
  <si>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</si>
  <si>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</si>
  <si>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</si>
  <si>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</si>
  <si>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</si>
  <si>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</si>
  <si>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</si>
  <si>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</si>
  <si>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</si>
  <si>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</si>
  <si>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</si>
  <si>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</si>
  <si>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</si>
  <si>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</si>
  <si>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</si>
  <si>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</si>
  <si>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</si>
  <si>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</si>
  <si>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</si>
  <si>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</si>
  <si>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</si>
  <si>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</si>
  <si>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</si>
  <si>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</si>
  <si>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</si>
  <si>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</si>
  <si>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</si>
  <si>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</si>
  <si>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</si>
  <si>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</si>
  <si>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</si>
  <si>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</si>
  <si>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</si>
  <si>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</si>
  <si>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</si>
  <si>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</si>
  <si>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</si>
  <si>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</si>
  <si>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</si>
  <si>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</si>
  <si>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</si>
  <si>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</si>
  <si>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</si>
  <si>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</si>
  <si>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</si>
  <si>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</si>
  <si>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</si>
  <si>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</si>
  <si>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</si>
  <si>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</si>
  <si>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</si>
  <si>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</si>
  <si>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</si>
  <si>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</si>
  <si>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</si>
  <si>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</si>
  <si>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</si>
  <si>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</si>
  <si>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</si>
  <si>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</si>
  <si>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</si>
  <si>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</si>
  <si>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</si>
  <si>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</si>
  <si>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</si>
  <si>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</si>
  <si>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</si>
  <si>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</si>
  <si>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</si>
  <si>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</si>
  <si>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</si>
  <si>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</si>
  <si>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</si>
  <si>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</si>
  <si>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</si>
  <si>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</si>
  <si>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</si>
  <si>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</si>
  <si>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</si>
  <si>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</si>
  <si>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</si>
  <si>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</si>
  <si>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</si>
  <si>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</si>
  <si>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</si>
  <si>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</si>
  <si>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</si>
  <si>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</si>
  <si>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</si>
  <si>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</si>
  <si>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</si>
  <si>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</si>
  <si>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</si>
  <si>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</si>
  <si>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</si>
  <si>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</si>
  <si>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</si>
  <si>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</si>
  <si>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</si>
  <si>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</si>
  <si>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</si>
  <si>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</si>
  <si>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</si>
  <si>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</si>
  <si>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</si>
  <si>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</si>
  <si>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</si>
  <si>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</si>
  <si>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</si>
  <si>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</si>
  <si>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</si>
  <si>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</si>
  <si>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</si>
  <si>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</si>
  <si>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</si>
  <si>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</si>
  <si>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</si>
  <si>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</si>
  <si>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</si>
  <si>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</si>
  <si>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</si>
  <si>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</si>
  <si>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</si>
  <si>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</si>
  <si>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</si>
  <si>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</si>
  <si>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</si>
  <si>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</si>
  <si>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</si>
  <si>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</si>
  <si>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</si>
  <si>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</si>
  <si>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</si>
  <si>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</si>
  <si>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</si>
  <si>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</si>
  <si>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</si>
  <si>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</si>
  <si>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</si>
  <si>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</si>
  <si>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</si>
  <si>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</si>
  <si>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</si>
  <si>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</si>
  <si>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</si>
  <si>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</si>
  <si>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</si>
  <si>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</si>
  <si>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</si>
  <si>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</si>
  <si>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</si>
  <si>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</si>
  <si>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</si>
  <si>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</si>
  <si>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</si>
  <si>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</si>
  <si>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</si>
  <si>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</si>
  <si>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</si>
  <si>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</si>
  <si>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</si>
  <si>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</si>
  <si>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</si>
  <si>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</si>
  <si>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</si>
  <si>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</si>
  <si>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</si>
  <si>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</si>
  <si>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</si>
  <si>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</si>
  <si>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</si>
  <si>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</si>
  <si>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</si>
  <si>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</si>
  <si>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</si>
  <si>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</si>
  <si>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</si>
  <si>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</si>
  <si>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</si>
  <si>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</si>
  <si>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</si>
  <si>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</si>
  <si>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</si>
  <si>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</si>
  <si>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</si>
  <si>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</si>
  <si>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</si>
  <si>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</si>
  <si>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</si>
  <si>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</si>
  <si>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</si>
  <si>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</si>
  <si>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</si>
  <si>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</si>
  <si>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</si>
  <si>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</si>
  <si>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</si>
  <si>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</si>
  <si>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</si>
  <si>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</si>
  <si>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</si>
  <si>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</si>
  <si>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</si>
  <si>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</si>
  <si>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</si>
  <si>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</si>
  <si>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</si>
  <si>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</si>
  <si>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</si>
  <si>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</si>
  <si>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</si>
  <si>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</si>
  <si>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</si>
  <si>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</si>
  <si>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</si>
  <si>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</si>
  <si>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</si>
  <si>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</si>
  <si>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</si>
  <si>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</si>
  <si>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</si>
  <si>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</si>
  <si>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</si>
  <si>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</si>
  <si>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</si>
  <si>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</si>
  <si>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</si>
  <si>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</si>
  <si>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</si>
  <si>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</si>
  <si>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</si>
  <si>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</si>
  <si>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</si>
  <si>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</si>
  <si>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</si>
  <si>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</si>
  <si>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</si>
  <si>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</si>
  <si>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</si>
  <si>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</si>
  <si>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</si>
  <si>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</si>
  <si>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</si>
  <si>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</si>
  <si>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</si>
  <si>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</si>
  <si>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</si>
  <si>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</si>
  <si>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</si>
  <si>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</si>
  <si>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</si>
  <si>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</si>
  <si>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</si>
  <si>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</si>
  <si>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</si>
  <si>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</si>
  <si>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</si>
  <si>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</si>
  <si>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</si>
  <si>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</si>
  <si>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</si>
  <si>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</si>
  <si>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</si>
  <si>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</si>
  <si>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</si>
  <si>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</si>
  <si>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</si>
  <si>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</si>
  <si>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</si>
  <si>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</si>
  <si>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</si>
  <si>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</si>
  <si>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</si>
  <si>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</si>
  <si>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</si>
  <si>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</si>
  <si>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</si>
  <si>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</si>
  <si>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</si>
  <si>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</si>
  <si>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</si>
  <si>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</si>
  <si>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</si>
  <si>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</si>
  <si>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</si>
  <si>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</si>
  <si>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</si>
  <si>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</si>
  <si>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</si>
  <si>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</si>
  <si>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</si>
  <si>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</si>
  <si>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</si>
  <si>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</si>
  <si>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</si>
  <si>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</si>
  <si>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</si>
  <si>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</si>
  <si>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</si>
  <si>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</si>
  <si>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</si>
  <si>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</si>
  <si>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</si>
  <si>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</si>
  <si>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</si>
  <si>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</si>
  <si>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</si>
  <si>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</si>
  <si>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</si>
  <si>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</si>
  <si>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</si>
  <si>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</si>
  <si>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</si>
  <si>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</si>
  <si>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</si>
  <si>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</si>
  <si>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</si>
  <si>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</si>
  <si>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</si>
  <si>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</si>
  <si>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</si>
  <si>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</si>
  <si>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</si>
  <si>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</si>
  <si>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</si>
  <si>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</si>
  <si>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</si>
  <si>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</si>
  <si>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</si>
  <si>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</si>
  <si>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</si>
  <si>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</si>
  <si>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</si>
  <si>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</si>
  <si>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</si>
  <si>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</si>
  <si>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</si>
  <si>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</si>
  <si>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</si>
  <si>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</si>
  <si>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</si>
  <si>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</si>
  <si>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</si>
  <si>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</si>
  <si>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</si>
  <si>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</si>
  <si>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</si>
  <si>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</si>
  <si>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</si>
  <si>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</si>
  <si>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</si>
  <si>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</si>
  <si>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</si>
  <si>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</si>
  <si>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</si>
  <si>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</si>
  <si>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</si>
  <si>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</si>
  <si>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</si>
  <si>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</si>
  <si>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</si>
  <si>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</si>
  <si>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</si>
  <si>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</si>
  <si>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</si>
  <si>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</si>
  <si>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</si>
  <si>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</si>
  <si>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</si>
  <si>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</si>
  <si>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</si>
  <si>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</si>
  <si>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</si>
  <si>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</si>
  <si>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</si>
  <si>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</si>
  <si>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</si>
  <si>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</si>
  <si>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</si>
  <si>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</si>
  <si>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</si>
  <si>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</si>
  <si>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</si>
  <si>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</si>
  <si>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</si>
  <si>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</si>
  <si>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</si>
  <si>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</si>
  <si>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</si>
  <si>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</si>
  <si>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</si>
  <si>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</si>
  <si>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</si>
  <si>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</si>
  <si>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</si>
  <si>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</si>
  <si>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</si>
  <si>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</si>
  <si>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</si>
  <si>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</si>
  <si>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</si>
  <si>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</si>
  <si>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</si>
  <si>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</si>
  <si>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</si>
  <si>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</si>
  <si>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</si>
  <si>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</si>
  <si>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</si>
  <si>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</si>
  <si>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</si>
  <si>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</si>
  <si>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</si>
  <si>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</si>
  <si>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</si>
  <si>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</si>
  <si>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</si>
  <si>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</si>
  <si>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</si>
  <si>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</si>
  <si>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</si>
  <si>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</si>
  <si>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</si>
  <si>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</si>
  <si>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</si>
  <si>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</si>
  <si>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</si>
  <si>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</si>
  <si>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</si>
  <si>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</si>
  <si>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</si>
  <si>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</si>
  <si>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</si>
  <si>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</si>
  <si>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</si>
  <si>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</si>
  <si>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</si>
  <si>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</si>
  <si>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</si>
  <si>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</si>
  <si>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</si>
  <si>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</si>
  <si>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</si>
  <si>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</si>
  <si>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</si>
  <si>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</si>
  <si>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</si>
  <si>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</si>
  <si>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</si>
  <si>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</si>
  <si>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</si>
  <si>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</si>
  <si>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</si>
  <si>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</si>
  <si>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</si>
  <si>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</si>
  <si>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</si>
  <si>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</si>
  <si>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</si>
  <si>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</si>
  <si>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</si>
  <si>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</si>
  <si>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</si>
  <si>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</si>
  <si>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</si>
  <si>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</si>
  <si>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</si>
  <si>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</si>
  <si>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</si>
  <si>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</si>
  <si>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</si>
  <si>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</si>
  <si>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</si>
  <si>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</si>
  <si>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</si>
  <si>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</si>
  <si>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</si>
  <si>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</si>
  <si>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</si>
  <si>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</si>
  <si>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</si>
  <si>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</si>
  <si>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</si>
  <si>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</si>
  <si>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</si>
  <si>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</si>
  <si>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</si>
  <si>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</si>
  <si>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</si>
  <si>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</si>
  <si>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</si>
  <si>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</si>
  <si>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</si>
  <si>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</si>
  <si>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</si>
  <si>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</si>
  <si>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</si>
  <si>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</si>
  <si>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</si>
  <si>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</si>
  <si>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</si>
  <si>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</si>
  <si>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</si>
  <si>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</si>
  <si>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</si>
  <si>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</si>
  <si>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</si>
  <si>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</si>
  <si>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</si>
  <si>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</si>
  <si>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</si>
  <si>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</si>
  <si>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</si>
  <si>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</si>
  <si>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</si>
  <si>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</si>
  <si>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</si>
  <si>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</si>
  <si>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</si>
  <si>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</si>
  <si>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</si>
  <si>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</si>
  <si>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</si>
  <si>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</si>
  <si>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</si>
  <si>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</si>
  <si>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</si>
  <si>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</si>
  <si>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</si>
  <si>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</si>
  <si>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</si>
  <si>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</si>
  <si>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</si>
  <si>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</si>
  <si>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</si>
  <si>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</si>
  <si>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</si>
  <si>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</si>
  <si>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</si>
  <si>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</si>
  <si>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</si>
  <si>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</si>
  <si>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</si>
  <si>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</si>
  <si>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</si>
  <si>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</si>
  <si>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</si>
  <si>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</si>
  <si>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</si>
  <si>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</si>
  <si>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</si>
  <si>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</si>
  <si>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</si>
  <si>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</si>
  <si>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</si>
  <si>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</si>
  <si>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</si>
  <si>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</si>
  <si>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</si>
  <si>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</si>
  <si>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</si>
  <si>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</si>
  <si>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</si>
  <si>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</si>
  <si>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</si>
  <si>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</si>
  <si>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</si>
  <si>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</si>
  <si>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</si>
  <si>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</si>
  <si>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</si>
  <si>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</si>
  <si>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</si>
  <si>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</si>
  <si>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</si>
  <si>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</si>
  <si>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</si>
  <si>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</si>
  <si>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</si>
  <si>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</si>
  <si>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</si>
  <si>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</si>
  <si>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</si>
  <si>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</si>
  <si>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</si>
  <si>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</si>
  <si>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</si>
  <si>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</si>
  <si>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</si>
  <si>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</si>
  <si>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</si>
  <si>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</si>
  <si>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</si>
  <si>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</si>
  <si>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</si>
  <si>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</si>
  <si>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</si>
  <si>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</si>
  <si>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</si>
  <si>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</si>
  <si>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</si>
  <si>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</si>
  <si>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</si>
  <si>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</si>
  <si>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</si>
  <si>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</si>
  <si>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</si>
  <si>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</si>
  <si>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</si>
  <si>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</si>
  <si>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</si>
  <si>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</si>
  <si>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</si>
  <si>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</si>
  <si>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</si>
  <si>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</si>
  <si>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</si>
  <si>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</si>
  <si>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</si>
  <si>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</si>
  <si>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</si>
  <si>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</si>
  <si>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</si>
  <si>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</si>
  <si>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</si>
  <si>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</si>
  <si>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</si>
  <si>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</si>
  <si>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</si>
  <si>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</si>
  <si>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</si>
  <si>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</si>
  <si>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</si>
  <si>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</si>
  <si>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</si>
  <si>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</si>
  <si>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</si>
  <si>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</si>
  <si>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</si>
  <si>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</si>
  <si>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</si>
  <si>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</si>
  <si>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</si>
  <si>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</si>
  <si>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</si>
  <si>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</si>
  <si>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</si>
  <si>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</si>
  <si>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</si>
  <si>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</si>
  <si>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</si>
  <si>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</si>
  <si>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</si>
  <si>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</si>
  <si>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</si>
  <si>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</si>
  <si>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</si>
  <si>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</si>
  <si>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</si>
  <si>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</si>
  <si>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</si>
  <si>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</si>
  <si>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</si>
  <si>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</si>
  <si>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</si>
  <si>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</si>
  <si>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</si>
  <si>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</si>
  <si>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</si>
  <si>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</si>
  <si>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</si>
  <si>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</si>
  <si>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</si>
  <si>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</si>
  <si>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</si>
  <si>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</si>
  <si>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</si>
  <si>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</si>
  <si>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</si>
  <si>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</si>
  <si>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</si>
  <si>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</si>
  <si>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</si>
  <si>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</si>
  <si>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</si>
  <si>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</si>
  <si>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</si>
  <si>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</si>
  <si>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</si>
  <si>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</si>
  <si>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</si>
  <si>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</si>
  <si>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</si>
  <si>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</si>
  <si>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</si>
  <si>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</si>
  <si>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</si>
  <si>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</si>
  <si>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</si>
  <si>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</si>
  <si>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</si>
  <si>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</si>
  <si>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</si>
  <si>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</si>
  <si>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</si>
  <si>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</si>
  <si>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</si>
  <si>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</si>
  <si>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</si>
  <si>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</si>
  <si>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</si>
  <si>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</si>
  <si>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</si>
  <si>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</si>
  <si>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</si>
  <si>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</si>
  <si>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</si>
  <si>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</si>
  <si>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</si>
  <si>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</si>
  <si>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</si>
  <si>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</si>
  <si>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</si>
  <si>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</si>
  <si>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</si>
  <si>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</si>
  <si>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</si>
  <si>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</si>
  <si>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</si>
  <si>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</si>
  <si>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</si>
  <si>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</si>
  <si>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</si>
  <si>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</si>
  <si>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</si>
  <si>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</si>
  <si>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</si>
  <si>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</si>
  <si>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</si>
  <si>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</si>
  <si>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</si>
  <si>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</si>
  <si>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</si>
  <si>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</si>
  <si>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</si>
  <si>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</si>
  <si>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</si>
  <si>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</si>
  <si>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</si>
  <si>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</si>
  <si>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</si>
  <si>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</si>
  <si>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</si>
  <si>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</si>
  <si>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</si>
  <si>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</si>
  <si>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</si>
  <si>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</si>
  <si>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</si>
  <si>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</si>
  <si>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</si>
  <si>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</si>
  <si>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</si>
  <si>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</si>
  <si>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</si>
  <si>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</si>
  <si>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</si>
  <si>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</si>
  <si>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</si>
  <si>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</si>
  <si>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</si>
  <si>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</si>
  <si>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</si>
  <si>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</si>
  <si>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</si>
  <si>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</si>
  <si>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</si>
  <si>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</si>
  <si>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</si>
  <si>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</si>
  <si>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</si>
  <si>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</si>
  <si>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</si>
  <si>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</si>
  <si>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</si>
  <si>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</si>
  <si>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</si>
  <si>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</si>
  <si>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</si>
  <si>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</si>
  <si>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</si>
  <si>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</si>
  <si>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</si>
  <si>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</si>
  <si>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</si>
  <si>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</si>
  <si>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</si>
  <si>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</si>
  <si>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</si>
  <si>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</si>
  <si>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</si>
  <si>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</si>
  <si>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</si>
  <si>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</si>
  <si>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</si>
  <si>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</si>
  <si>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</si>
  <si>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</si>
  <si>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</si>
  <si>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</si>
  <si>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</si>
  <si>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</si>
  <si>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</si>
  <si>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</si>
  <si>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</si>
  <si>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</si>
  <si>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</si>
  <si>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</si>
  <si>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</si>
  <si>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</si>
  <si>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</si>
  <si>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</si>
  <si>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</si>
  <si>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</si>
  <si>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</si>
  <si>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</si>
  <si>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</si>
  <si>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</si>
  <si>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</si>
  <si>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</si>
  <si>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</si>
  <si>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</si>
  <si>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</si>
  <si>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</si>
  <si>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</si>
  <si>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</si>
  <si>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</si>
  <si>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</si>
  <si>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</si>
  <si>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</si>
  <si>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</si>
  <si>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</si>
  <si>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</si>
  <si>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</si>
  <si>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</si>
  <si>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</si>
  <si>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</si>
  <si>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</si>
  <si>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</si>
  <si>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</si>
  <si>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</si>
  <si>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</si>
  <si>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</si>
  <si>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</si>
  <si>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</si>
  <si>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</si>
  <si>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</si>
  <si>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</si>
  <si>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</si>
  <si>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</si>
  <si>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</si>
  <si>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</si>
  <si>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</si>
  <si>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</si>
  <si>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</si>
  <si>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</si>
  <si>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</si>
  <si>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</si>
  <si>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</si>
  <si>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</si>
  <si>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</si>
  <si>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</si>
  <si>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</si>
  <si>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</si>
  <si>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</si>
  <si>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</si>
  <si>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</si>
  <si>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</si>
  <si>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</si>
  <si>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</si>
  <si>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</si>
  <si>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</si>
  <si>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</si>
  <si>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</si>
  <si>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</si>
  <si>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</si>
  <si>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</si>
  <si>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</si>
  <si>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</si>
  <si>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</si>
  <si>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</si>
  <si>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</si>
  <si>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</si>
  <si>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</si>
  <si>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</si>
  <si>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</si>
  <si>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</si>
  <si>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</si>
  <si>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</si>
  <si>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</si>
  <si>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</si>
  <si>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</si>
  <si>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</si>
  <si>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</si>
  <si>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</si>
  <si>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</si>
  <si>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</si>
  <si>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</si>
  <si>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</si>
  <si>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</si>
  <si>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</si>
  <si>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</si>
  <si>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</si>
  <si>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</si>
  <si>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</si>
  <si>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</si>
  <si>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</si>
  <si>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</si>
  <si>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</si>
  <si>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</si>
  <si>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</si>
  <si>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</si>
  <si>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</si>
  <si>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</si>
  <si>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</si>
  <si>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</si>
  <si>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</si>
  <si>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</si>
  <si>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</si>
  <si>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</si>
  <si>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</si>
  <si>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</si>
  <si>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</si>
  <si>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</si>
  <si>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</si>
  <si>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</si>
  <si>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</si>
  <si>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</si>
  <si>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</si>
  <si>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</si>
  <si>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</si>
  <si>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</si>
  <si>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</si>
  <si>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</si>
  <si>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</si>
  <si>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</si>
  <si>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</si>
  <si>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</si>
  <si>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</si>
  <si>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</si>
  <si>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</si>
  <si>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</si>
  <si>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</si>
  <si>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</si>
  <si>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</si>
  <si>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</si>
  <si>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</si>
  <si>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</si>
  <si>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</si>
  <si>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</si>
  <si>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</si>
  <si>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</si>
  <si>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</si>
  <si>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</si>
  <si>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</si>
  <si>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</si>
  <si>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</si>
  <si>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</si>
  <si>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</si>
  <si>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</si>
  <si>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</si>
  <si>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</si>
  <si>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</si>
  <si>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</si>
  <si>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</si>
  <si>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</si>
  <si>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</si>
  <si>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</si>
  <si>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</si>
  <si>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</si>
  <si>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</si>
  <si>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</si>
  <si>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</si>
  <si>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</si>
  <si>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</si>
  <si>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</si>
  <si>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</si>
  <si>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</si>
  <si>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</si>
  <si>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</si>
  <si>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</si>
  <si>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</si>
  <si>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</si>
  <si>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</si>
  <si>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</si>
  <si>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</si>
  <si>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</si>
  <si>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</si>
  <si>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</si>
  <si>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</si>
  <si>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</si>
  <si>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</si>
  <si>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</si>
  <si>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</si>
  <si>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</si>
  <si>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</si>
  <si>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</si>
  <si>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</si>
  <si>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</si>
  <si>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</si>
  <si>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</si>
  <si>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</si>
  <si>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</si>
  <si>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</si>
  <si>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</si>
  <si>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</si>
  <si>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</si>
  <si>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</si>
  <si>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</si>
  <si>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</si>
  <si>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</si>
  <si>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</si>
  <si>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</si>
  <si>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</si>
  <si>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</si>
  <si>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</si>
  <si>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</si>
  <si>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</si>
  <si>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</si>
  <si>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</si>
  <si>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</si>
  <si>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</si>
  <si>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</si>
  <si>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</si>
  <si>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</si>
  <si>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</si>
  <si>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</si>
  <si>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</si>
  <si>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</si>
  <si>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</si>
  <si>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</si>
  <si>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</si>
  <si>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</si>
  <si>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</si>
  <si>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</si>
  <si>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</si>
  <si>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</si>
  <si>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</si>
  <si>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</si>
  <si>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</si>
  <si>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</si>
  <si>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</si>
  <si>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</si>
  <si>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</si>
  <si>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</si>
  <si>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</si>
  <si>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</si>
  <si>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</si>
  <si>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</si>
  <si>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</si>
  <si>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</si>
  <si>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</si>
  <si>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</si>
  <si>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</si>
  <si>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</si>
  <si>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</si>
  <si>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</si>
  <si>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</si>
  <si>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</si>
  <si>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</si>
  <si>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</si>
  <si>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</si>
  <si>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</si>
  <si>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</si>
  <si>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</si>
  <si>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</si>
  <si>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</si>
  <si>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</si>
  <si>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</si>
  <si>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</si>
  <si>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</si>
  <si>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</si>
  <si>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</si>
  <si>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</si>
  <si>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</si>
  <si>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</si>
  <si>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</si>
  <si>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</si>
  <si>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</si>
  <si>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</si>
  <si>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</si>
  <si>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</si>
  <si>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</si>
  <si>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</si>
  <si>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</si>
  <si>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</si>
  <si>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</si>
  <si>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</si>
  <si>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</si>
  <si>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</si>
  <si>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</si>
  <si>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</si>
  <si>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</si>
  <si>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</si>
  <si>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</si>
  <si>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</si>
  <si>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</si>
  <si>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</si>
  <si>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</si>
  <si>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</si>
  <si>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</si>
  <si>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</si>
  <si>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</si>
  <si>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</si>
  <si>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</si>
  <si>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</si>
  <si>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</si>
  <si>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</si>
  <si>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</si>
  <si>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</si>
  <si>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</si>
  <si>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</si>
  <si>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</si>
  <si>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</si>
  <si>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</si>
  <si>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</si>
  <si>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</si>
  <si>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</si>
  <si>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</si>
  <si>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</si>
  <si>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</si>
  <si>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</si>
  <si>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</si>
  <si>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</si>
  <si>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</si>
  <si>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</si>
  <si>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</si>
  <si>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</si>
  <si>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</si>
  <si>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</si>
  <si>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</si>
  <si>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</si>
  <si>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</si>
  <si>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</si>
  <si>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</si>
  <si>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</si>
  <si>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</si>
  <si>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</si>
  <si>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</si>
  <si>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</si>
  <si>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</si>
  <si>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</si>
  <si>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</si>
  <si>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</si>
  <si>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</si>
  <si>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</si>
  <si>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</si>
  <si>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</si>
  <si>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</si>
  <si>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</si>
  <si>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</si>
  <si>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</si>
  <si>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</si>
  <si>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</si>
  <si>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</si>
  <si>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</si>
  <si>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</si>
  <si>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</si>
  <si>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</si>
  <si>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</si>
  <si>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</si>
  <si>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</si>
  <si>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</si>
  <si>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</si>
  <si>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</si>
  <si>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</si>
  <si>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</si>
  <si>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</si>
  <si>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</si>
  <si>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</si>
  <si>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</si>
  <si>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</si>
  <si>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</si>
  <si>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</si>
  <si>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</si>
  <si>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</si>
  <si>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</si>
  <si>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</si>
  <si>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</si>
  <si>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</si>
  <si>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</si>
  <si>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</si>
  <si>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</si>
  <si>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</si>
  <si>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</si>
  <si>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</si>
  <si>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</si>
  <si>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</si>
  <si>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</si>
  <si>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</si>
  <si>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</si>
  <si>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</si>
  <si>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</si>
  <si>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</si>
  <si>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</si>
  <si>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</si>
  <si>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</si>
  <si>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</si>
  <si>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</si>
  <si>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</si>
  <si>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</si>
  <si>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</si>
  <si>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</si>
  <si>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</si>
  <si>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</si>
  <si>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</si>
  <si>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</si>
  <si>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</si>
  <si>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</si>
  <si>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</si>
  <si>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</si>
  <si>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</si>
  <si>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</si>
  <si>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</si>
  <si>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</si>
  <si>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</si>
  <si>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</si>
  <si>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</si>
  <si>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</si>
  <si>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</si>
  <si>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</si>
  <si>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</si>
  <si>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</si>
  <si>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</si>
  <si>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</si>
  <si>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</si>
  <si>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</si>
  <si>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</si>
  <si>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</si>
  <si>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</si>
  <si>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</si>
  <si>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</si>
  <si>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</si>
  <si>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</si>
  <si>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</si>
  <si>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</si>
  <si>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</si>
  <si>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</si>
  <si>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</si>
  <si>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</si>
  <si>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</si>
  <si>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</si>
  <si>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</si>
  <si>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</si>
  <si>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</si>
  <si>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</si>
  <si>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</si>
  <si>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</si>
  <si>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</si>
  <si>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</si>
  <si>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</si>
  <si>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</si>
  <si>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</si>
  <si>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</si>
  <si>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</si>
  <si>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</si>
  <si>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</si>
  <si>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</si>
  <si>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</si>
  <si>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</si>
  <si>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</si>
  <si>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</si>
  <si>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</si>
  <si>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</si>
  <si>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</si>
  <si>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</si>
  <si>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</si>
  <si>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</si>
  <si>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</si>
  <si>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</si>
  <si>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</si>
  <si>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</si>
  <si>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</si>
  <si>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</si>
  <si>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</si>
  <si>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</si>
  <si>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</si>
  <si>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</si>
  <si>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</si>
  <si>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</si>
  <si>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</si>
  <si>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</si>
  <si>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</si>
  <si>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</si>
  <si>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</si>
  <si>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</si>
  <si>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</si>
  <si>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</si>
  <si>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</si>
  <si>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</si>
  <si>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</si>
  <si>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</si>
  <si>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</si>
  <si>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</si>
  <si>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</si>
  <si>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</si>
  <si>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</si>
  <si>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</si>
  <si>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</si>
  <si>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</si>
  <si>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</si>
  <si>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</si>
  <si>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</si>
  <si>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</si>
  <si>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</si>
  <si>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</si>
  <si>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</si>
  <si>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</si>
  <si>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</si>
  <si>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</si>
  <si>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</si>
  <si>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</si>
  <si>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</si>
  <si>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</si>
  <si>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</si>
  <si>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</si>
  <si>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</si>
  <si>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</si>
  <si>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</si>
  <si>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</si>
  <si>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</si>
  <si>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</si>
  <si>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</si>
  <si>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</si>
  <si>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</si>
  <si>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</si>
  <si>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</si>
  <si>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</si>
  <si>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</si>
  <si>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</si>
  <si>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</si>
  <si>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</si>
  <si>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</si>
  <si>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</si>
  <si>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</si>
  <si>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</si>
  <si>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</si>
  <si>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</si>
  <si>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</si>
  <si>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</si>
  <si>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</si>
  <si>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</si>
  <si>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</si>
  <si>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</si>
  <si>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</si>
  <si>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</si>
  <si>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</si>
  <si>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</si>
  <si>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</si>
  <si>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</si>
  <si>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</si>
  <si>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</si>
  <si>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</si>
  <si>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</si>
  <si>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</si>
  <si>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</si>
  <si>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</si>
  <si>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</si>
  <si>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</si>
  <si>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</si>
  <si>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</si>
  <si>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</si>
  <si>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</si>
  <si>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</si>
  <si>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</si>
  <si>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</si>
  <si>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</si>
  <si>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</si>
  <si>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</si>
  <si>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</si>
  <si>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</si>
  <si>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</si>
  <si>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</si>
  <si>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</si>
  <si>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</si>
  <si>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</si>
  <si>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</si>
  <si>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</si>
  <si>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</si>
  <si>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</si>
  <si>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</si>
  <si>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</si>
  <si>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</si>
  <si>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</si>
  <si>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</si>
  <si>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</si>
  <si>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</si>
  <si>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</si>
  <si>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</si>
  <si>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</si>
  <si>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</si>
  <si>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</si>
  <si>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</si>
  <si>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</si>
  <si>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</si>
  <si>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</si>
  <si>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</si>
  <si>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</si>
  <si>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</si>
  <si>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</si>
  <si>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</si>
  <si>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</si>
  <si>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</si>
  <si>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</si>
  <si>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</si>
  <si>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</si>
  <si>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</si>
  <si>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</si>
  <si>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</si>
  <si>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</si>
  <si>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</si>
  <si>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</si>
  <si>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</si>
  <si>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</si>
  <si>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</si>
  <si>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</si>
  <si>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</si>
  <si>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</si>
  <si>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</si>
  <si>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</si>
  <si>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</si>
  <si>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</si>
  <si>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</si>
  <si>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</si>
  <si>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</si>
  <si>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</si>
  <si>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</si>
  <si>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</si>
  <si>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</si>
  <si>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</si>
  <si>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</si>
  <si>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</si>
  <si>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</si>
  <si>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</si>
  <si>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</si>
  <si>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</si>
  <si>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</si>
  <si>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</si>
  <si>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</si>
  <si>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</si>
  <si>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</si>
  <si>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</si>
  <si>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</si>
  <si>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</si>
  <si>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</si>
  <si>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</si>
  <si>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</si>
  <si>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</si>
  <si>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</si>
  <si>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</si>
  <si>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</si>
  <si>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</si>
  <si>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</si>
  <si>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</si>
  <si>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</si>
  <si>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</si>
  <si>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</si>
  <si>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</si>
  <si>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</si>
  <si>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</si>
  <si>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</si>
  <si>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</si>
  <si>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</si>
  <si>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</si>
  <si>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</si>
  <si>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</si>
  <si>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</si>
  <si>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</si>
  <si>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</si>
  <si>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</si>
  <si>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</si>
  <si>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</si>
  <si>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</si>
  <si>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</si>
  <si>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</si>
  <si>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</si>
  <si>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</si>
  <si>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</si>
  <si>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</si>
  <si>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</si>
  <si>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</si>
  <si>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</si>
  <si>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</si>
  <si>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</si>
  <si>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</si>
  <si>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</si>
  <si>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</si>
  <si>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</si>
  <si>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</si>
  <si>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</si>
  <si>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</si>
  <si>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</si>
  <si>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</si>
  <si>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</si>
  <si>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</si>
  <si>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</si>
  <si>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</si>
  <si>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</si>
  <si>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</si>
  <si>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</si>
  <si>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</si>
  <si>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</si>
  <si>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</si>
  <si>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</si>
  <si>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</si>
  <si>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</si>
  <si>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</si>
  <si>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</si>
  <si>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</si>
  <si>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</si>
  <si>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</si>
  <si>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</si>
  <si>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</si>
  <si>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</si>
  <si>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</si>
  <si>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</si>
  <si>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</si>
  <si>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</si>
  <si>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</si>
  <si>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</si>
  <si>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</si>
  <si>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</si>
  <si>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</si>
  <si>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</si>
  <si>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</si>
  <si>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</si>
  <si>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</si>
  <si>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</si>
  <si>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</si>
  <si>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</si>
  <si>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</si>
  <si>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</si>
  <si>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</si>
  <si>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</si>
  <si>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</si>
  <si>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</si>
  <si>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</si>
  <si>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</si>
  <si>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</si>
  <si>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</si>
  <si>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</si>
  <si>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</si>
  <si>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</si>
  <si>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</si>
  <si>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</si>
  <si>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</si>
  <si>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</si>
  <si>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</si>
  <si>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</si>
  <si>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</si>
  <si>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</si>
  <si>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</si>
  <si>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</si>
  <si>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</si>
  <si>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</si>
  <si>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</si>
  <si>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</si>
  <si>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</si>
  <si>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</si>
  <si>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</si>
  <si>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</si>
  <si>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</si>
  <si>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</si>
  <si>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</si>
  <si>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</si>
  <si>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</si>
  <si>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</si>
  <si>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</si>
  <si>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</si>
  <si>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</si>
  <si>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</si>
  <si>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</si>
  <si>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</si>
  <si>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</si>
  <si>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</si>
  <si>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</si>
  <si>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</si>
  <si>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</si>
  <si>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</si>
  <si>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</si>
  <si>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</si>
  <si>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</si>
  <si>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</si>
  <si>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</si>
  <si>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</si>
  <si>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</si>
  <si>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</si>
  <si>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</si>
  <si>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</si>
  <si>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</si>
  <si>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</si>
  <si>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</si>
  <si>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</si>
  <si>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</si>
  <si>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</si>
  <si>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</si>
  <si>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</si>
  <si>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</si>
  <si>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</si>
  <si>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</si>
  <si>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</si>
  <si>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</si>
  <si>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</si>
  <si>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</si>
  <si>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</si>
  <si>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</si>
  <si>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</si>
  <si>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</si>
  <si>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</si>
  <si>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</si>
  <si>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</si>
  <si>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</si>
  <si>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</si>
  <si>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</si>
  <si>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</si>
  <si>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</si>
  <si>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</si>
  <si>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</si>
  <si>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</si>
  <si>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</si>
  <si>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</si>
  <si>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</si>
  <si>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</si>
  <si>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</si>
  <si>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</si>
  <si>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</si>
  <si>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</si>
  <si>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</si>
  <si>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</si>
  <si>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</si>
  <si>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</si>
  <si>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</si>
  <si>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</si>
  <si>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</si>
  <si>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</si>
  <si>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</si>
  <si>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</si>
  <si>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</si>
  <si>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</si>
  <si>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</si>
  <si>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</si>
  <si>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</si>
  <si>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</si>
  <si>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</si>
  <si>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</si>
  <si>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</si>
  <si>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</si>
  <si>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</si>
  <si>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</si>
  <si>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</si>
  <si>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</si>
  <si>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</si>
  <si>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</si>
  <si>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</si>
  <si>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</si>
  <si>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</si>
  <si>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</si>
  <si>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</si>
  <si>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</si>
  <si>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</si>
  <si>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</si>
  <si>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</si>
  <si>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</si>
  <si>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</si>
  <si>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</si>
  <si>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</si>
  <si>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</si>
  <si>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</si>
  <si>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</si>
  <si>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</si>
  <si>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</si>
  <si>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</si>
  <si>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</si>
  <si>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</si>
  <si>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</si>
  <si>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</si>
  <si>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</si>
  <si>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</si>
  <si>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</si>
  <si>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</si>
  <si>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</si>
  <si>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</si>
  <si>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</si>
  <si>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</si>
  <si>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</si>
  <si>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</si>
  <si>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</si>
  <si>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</si>
  <si>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</si>
  <si>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</si>
  <si>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</si>
  <si>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</si>
  <si>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</si>
  <si>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</si>
  <si>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</si>
  <si>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</si>
  <si>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</si>
  <si>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</si>
  <si>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</si>
  <si>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</si>
  <si>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</si>
  <si>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</si>
  <si>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</si>
  <si>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</si>
  <si>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</si>
  <si>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</si>
  <si>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</si>
  <si>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</si>
  <si>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</si>
  <si>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</si>
  <si>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</si>
  <si>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</si>
  <si>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</si>
  <si>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</si>
  <si>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</si>
  <si>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</si>
  <si>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</si>
  <si>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</si>
  <si>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</si>
  <si>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</si>
  <si>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</si>
  <si>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</si>
  <si>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</si>
  <si>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</si>
  <si>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</si>
  <si>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</si>
  <si>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</si>
  <si>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</si>
  <si>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</si>
  <si>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</si>
  <si>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</si>
  <si>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</si>
  <si>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</si>
  <si>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</si>
  <si>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</si>
  <si>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</si>
  <si>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</si>
  <si>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</si>
  <si>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</si>
  <si>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</si>
  <si>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</si>
  <si>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</si>
  <si>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</si>
  <si>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</si>
  <si>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</si>
  <si>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</si>
  <si>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</si>
  <si>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</si>
  <si>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</si>
  <si>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</si>
  <si>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</si>
  <si>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</si>
  <si>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</si>
  <si>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</si>
  <si>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</si>
  <si>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</si>
  <si>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</si>
  <si>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</si>
  <si>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</si>
  <si>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</si>
  <si>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</si>
  <si>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</si>
  <si>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</si>
  <si>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</si>
  <si>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</si>
  <si>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</si>
  <si>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</si>
  <si>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</si>
  <si>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</si>
  <si>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</si>
  <si>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</si>
  <si>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</si>
  <si>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</si>
  <si>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</si>
  <si>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</si>
  <si>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</si>
  <si>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</si>
  <si>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</si>
  <si>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</si>
  <si>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</si>
  <si>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</si>
  <si>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</si>
  <si>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</si>
  <si>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</si>
  <si>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</si>
  <si>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</si>
  <si>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</si>
  <si>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</si>
  <si>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</si>
  <si>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</si>
  <si>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</si>
  <si>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</si>
  <si>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</si>
  <si>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</si>
  <si>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</si>
  <si>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</si>
  <si>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</si>
  <si>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</si>
  <si>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</si>
  <si>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</si>
  <si>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</si>
  <si>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</si>
  <si>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</si>
  <si>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</si>
  <si>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</si>
  <si>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</si>
  <si>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</si>
  <si>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</si>
  <si>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</si>
  <si>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</si>
  <si>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</si>
  <si>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</si>
  <si>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</si>
  <si>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</si>
  <si>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</si>
  <si>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</si>
  <si>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</si>
  <si>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</si>
  <si>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</si>
  <si>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</si>
  <si>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</si>
  <si>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</si>
  <si>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</si>
  <si>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</si>
  <si>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</si>
  <si>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</si>
  <si>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</si>
  <si>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</si>
  <si>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</si>
  <si>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</si>
  <si>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</si>
  <si>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</si>
  <si>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</si>
  <si>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</si>
  <si>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</si>
  <si>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</si>
  <si>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</si>
  <si>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</si>
  <si>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</si>
  <si>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</si>
  <si>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</si>
  <si>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</si>
  <si>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</si>
  <si>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</si>
  <si>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</si>
  <si>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</si>
  <si>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</si>
  <si>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</si>
  <si>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</si>
  <si>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</si>
  <si>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</si>
  <si>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</si>
  <si>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</si>
  <si>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</si>
  <si>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</si>
  <si>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</si>
  <si>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</si>
  <si>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</si>
  <si>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</si>
  <si>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</si>
  <si>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</si>
  <si>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</si>
  <si>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</si>
  <si>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</si>
  <si>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</si>
  <si>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</si>
  <si>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</si>
  <si>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</si>
  <si>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</si>
  <si>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</si>
  <si>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</si>
  <si>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</si>
  <si>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</si>
  <si>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</si>
  <si>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</si>
  <si>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</si>
  <si>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</si>
  <si>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</si>
  <si>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</si>
  <si>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</si>
  <si>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</si>
  <si>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</si>
  <si>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</si>
  <si>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</si>
  <si>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</si>
  <si>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</si>
  <si>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</si>
  <si>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</si>
  <si>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</si>
  <si>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</si>
  <si>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</si>
  <si>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</si>
  <si>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</si>
  <si>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</si>
  <si>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</si>
  <si>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</si>
  <si>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</si>
  <si>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</si>
  <si>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</si>
  <si>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</si>
  <si>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</si>
  <si>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</si>
  <si>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</si>
  <si>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</si>
  <si>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</si>
  <si>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</si>
  <si>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</si>
  <si>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</si>
  <si>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</si>
  <si>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</si>
  <si>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</si>
  <si>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</si>
  <si>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</si>
  <si>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</si>
  <si>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</si>
  <si>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</si>
  <si>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</si>
  <si>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</si>
  <si>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</si>
  <si>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</si>
  <si>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</si>
  <si>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</si>
  <si>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</si>
  <si>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</si>
  <si>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</si>
  <si>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</si>
  <si>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</si>
  <si>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</si>
  <si>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</si>
  <si>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</si>
  <si>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</si>
  <si>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</si>
  <si>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</si>
  <si>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</si>
  <si>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</si>
  <si>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</si>
  <si>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</si>
  <si>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</si>
  <si>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</si>
  <si>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</si>
  <si>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</si>
  <si>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</si>
  <si>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</si>
  <si>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</si>
  <si>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</si>
  <si>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</si>
  <si>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</si>
  <si>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</si>
  <si>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</si>
  <si>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</si>
  <si>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</si>
  <si>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</si>
  <si>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</si>
  <si>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</si>
  <si>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</si>
  <si>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</si>
  <si>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</si>
  <si>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</si>
  <si>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</si>
  <si>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</si>
  <si>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</si>
  <si>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</si>
  <si>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</si>
  <si>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</si>
  <si>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</si>
  <si>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</si>
  <si>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</si>
  <si>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</si>
  <si>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</si>
  <si>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</si>
  <si>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</si>
  <si>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</si>
  <si>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</si>
  <si>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</si>
  <si>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</si>
  <si>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</si>
  <si>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</si>
  <si>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</si>
  <si>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</si>
  <si>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</si>
  <si>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</si>
  <si>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</si>
  <si>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</si>
  <si>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</si>
  <si>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</si>
  <si>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</si>
  <si>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</si>
  <si>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</si>
  <si>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</si>
  <si>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</si>
  <si>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</si>
  <si>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</si>
  <si>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</si>
  <si>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</si>
  <si>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</si>
  <si>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</si>
  <si>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</si>
  <si>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</si>
  <si>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</si>
  <si>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</si>
  <si>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</si>
  <si>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</si>
  <si>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</si>
  <si>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</si>
  <si>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</si>
  <si>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</si>
  <si>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</si>
  <si>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</si>
  <si>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</si>
  <si>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</si>
  <si>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</si>
  <si>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</si>
  <si>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</si>
  <si>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</si>
  <si>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</si>
  <si>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</si>
  <si>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</si>
  <si>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</si>
  <si>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</si>
  <si>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</si>
  <si>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</si>
  <si>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</si>
  <si>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</si>
  <si>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</si>
  <si>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</si>
  <si>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</si>
  <si>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</si>
  <si>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</si>
  <si>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</si>
  <si>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</si>
  <si>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</si>
  <si>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</si>
  <si>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</si>
  <si>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</si>
  <si>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</si>
  <si>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</si>
  <si>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</si>
  <si>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</si>
  <si>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</si>
  <si>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</si>
  <si>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</si>
  <si>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</si>
  <si>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</si>
  <si>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</si>
  <si>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</si>
  <si>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</si>
  <si>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</si>
  <si>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</si>
  <si>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</si>
  <si>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</si>
  <si>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</si>
  <si>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</si>
  <si>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</si>
  <si>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</si>
  <si>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</si>
  <si>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</si>
  <si>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</si>
  <si>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</si>
  <si>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</si>
  <si>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</si>
  <si>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</si>
  <si>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</si>
  <si>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</si>
  <si>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</si>
  <si>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</si>
  <si>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</si>
  <si>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</si>
  <si>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</si>
  <si>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</si>
  <si>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</si>
  <si>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</si>
  <si>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</si>
  <si>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</si>
  <si>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</si>
  <si>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</si>
  <si>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</si>
  <si>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</si>
  <si>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</si>
  <si>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</si>
  <si>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</si>
  <si>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</si>
  <si>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</si>
  <si>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</si>
  <si>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</si>
  <si>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</si>
  <si>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</si>
  <si>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</si>
  <si>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</si>
  <si>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</si>
  <si>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</si>
  <si>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</si>
  <si>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</si>
  <si>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</si>
  <si>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</si>
  <si>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</si>
  <si>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</si>
  <si>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</si>
  <si>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</si>
  <si>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</si>
  <si>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</si>
  <si>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</si>
  <si>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</si>
  <si>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</si>
  <si>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</si>
  <si>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</si>
  <si>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</si>
  <si>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</si>
  <si>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</si>
  <si>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</si>
  <si>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</si>
  <si>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</si>
  <si>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</si>
  <si>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</si>
  <si>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</si>
  <si>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</si>
  <si>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</si>
  <si>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</si>
  <si>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</si>
  <si>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</si>
  <si>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</si>
  <si>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</si>
  <si>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</si>
  <si>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</si>
  <si>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</si>
  <si>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</si>
  <si>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</si>
  <si>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</si>
  <si>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</si>
  <si>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</si>
  <si>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</si>
  <si>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</si>
  <si>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</si>
  <si>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</si>
  <si>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</si>
  <si>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</si>
  <si>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</si>
  <si>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</si>
  <si>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</si>
  <si>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</si>
  <si>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</si>
  <si>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</si>
  <si>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</si>
  <si>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</si>
  <si>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</si>
  <si>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</si>
  <si>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</si>
  <si>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</si>
  <si>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</si>
  <si>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</si>
  <si>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</si>
  <si>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</si>
  <si>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</si>
  <si>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</si>
  <si>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</si>
  <si>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</si>
  <si>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</si>
  <si>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</si>
  <si>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</si>
  <si>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</si>
  <si>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</si>
  <si>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</si>
  <si>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</si>
  <si>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</si>
  <si>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</si>
  <si>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</si>
  <si>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</si>
  <si>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</si>
  <si>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</si>
  <si>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</si>
  <si>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</si>
  <si>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</si>
  <si>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</si>
  <si>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</si>
  <si>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</si>
  <si>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</si>
  <si>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</si>
  <si>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</si>
  <si>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</si>
  <si>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</si>
  <si>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</si>
  <si>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</si>
  <si>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</si>
  <si>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</si>
  <si>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</si>
  <si>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</si>
  <si>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</si>
  <si>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</si>
  <si>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</si>
  <si>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</si>
  <si>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</si>
  <si>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</si>
  <si>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</si>
  <si>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</si>
  <si>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</si>
  <si>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</si>
  <si>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</si>
  <si>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</si>
  <si>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</si>
  <si>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</si>
  <si>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</si>
  <si>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</si>
  <si>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</si>
  <si>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</si>
  <si>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</si>
  <si>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</si>
  <si>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</si>
  <si>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</si>
  <si>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</si>
  <si>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</si>
  <si>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</si>
  <si>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</si>
  <si>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</si>
  <si>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</si>
  <si>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</si>
  <si>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</si>
  <si>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</si>
  <si>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</si>
  <si>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</si>
  <si>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</si>
  <si>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</si>
  <si>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</si>
  <si>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</si>
  <si>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</si>
  <si>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</si>
  <si>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</si>
  <si>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</si>
  <si>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</si>
  <si>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</si>
  <si>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</si>
  <si>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</si>
  <si>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</si>
  <si>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</si>
  <si>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</si>
  <si>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</si>
  <si>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</si>
  <si>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</si>
  <si>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</si>
  <si>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</si>
  <si>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</si>
  <si>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</si>
  <si>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</si>
  <si>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</si>
  <si>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</si>
  <si>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</si>
  <si>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</si>
  <si>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</si>
  <si>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</si>
  <si>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</si>
  <si>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</si>
  <si>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</si>
  <si>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</si>
  <si>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</si>
  <si>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</si>
  <si>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</si>
  <si>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</si>
  <si>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</si>
  <si>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</si>
  <si>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</si>
  <si>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</si>
  <si>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</si>
  <si>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</si>
  <si>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</si>
  <si>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</si>
  <si>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</si>
  <si>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</si>
  <si>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</si>
  <si>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</si>
  <si>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</si>
  <si>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</si>
  <si>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</si>
  <si>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</si>
  <si>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</si>
  <si>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</si>
  <si>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</si>
  <si>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</si>
  <si>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</si>
  <si>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</si>
  <si>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</si>
  <si>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</si>
  <si>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</si>
  <si>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</si>
  <si>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</si>
  <si>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</si>
  <si>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</si>
  <si>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</si>
  <si>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</si>
  <si>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</si>
  <si>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</si>
  <si>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</si>
  <si>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</si>
  <si>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</si>
  <si>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</si>
  <si>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</si>
  <si>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</si>
  <si>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</si>
  <si>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</si>
  <si>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</si>
  <si>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</si>
  <si>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</si>
  <si>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</si>
  <si>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</si>
  <si>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</si>
  <si>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</si>
  <si>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</si>
  <si>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</si>
  <si>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</si>
  <si>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</si>
  <si>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</si>
  <si>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</si>
  <si>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</si>
  <si>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</si>
  <si>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</si>
  <si>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</si>
  <si>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</si>
  <si>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</si>
  <si>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</si>
  <si>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</si>
  <si>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</si>
  <si>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</si>
  <si>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</si>
  <si>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</si>
  <si>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</si>
  <si>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</si>
  <si>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</si>
  <si>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</si>
  <si>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</si>
  <si>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</si>
  <si>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</si>
  <si>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</si>
  <si>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</si>
  <si>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</si>
  <si>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</si>
  <si>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</si>
  <si>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</si>
  <si>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</si>
  <si>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</si>
  <si>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</si>
  <si>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</si>
  <si>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</si>
  <si>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</si>
  <si>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</si>
  <si>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</si>
  <si>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</si>
  <si>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</si>
  <si>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</si>
  <si>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</si>
  <si>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</si>
  <si>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</si>
  <si>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</si>
  <si>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</si>
  <si>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</si>
  <si>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</si>
  <si>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</si>
  <si>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</si>
  <si>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</si>
  <si>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</si>
  <si>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</si>
  <si>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</si>
  <si>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</si>
  <si>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</si>
  <si>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</si>
  <si>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</si>
  <si>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</si>
  <si>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</si>
  <si>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</si>
  <si>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</si>
  <si>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</si>
  <si>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</si>
  <si>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</si>
  <si>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</si>
  <si>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</si>
  <si>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</si>
  <si>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</si>
  <si>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</si>
  <si>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</si>
  <si>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</si>
  <si>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</si>
  <si>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</si>
  <si>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</si>
  <si>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</si>
  <si>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</si>
  <si>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</si>
  <si>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</si>
  <si>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</si>
  <si>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</si>
  <si>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</si>
  <si>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</si>
  <si>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</si>
  <si>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</si>
  <si>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</si>
  <si>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</si>
  <si>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</si>
  <si>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</si>
  <si>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</si>
  <si>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</si>
  <si>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</si>
  <si>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</si>
  <si>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</si>
  <si>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</si>
  <si>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</si>
  <si>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</si>
  <si>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</si>
  <si>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</si>
  <si>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</si>
  <si>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</si>
  <si>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</si>
  <si>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</si>
  <si>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</si>
  <si>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</si>
  <si>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</si>
  <si>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</si>
  <si>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</si>
  <si>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</si>
  <si>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</si>
  <si>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</si>
  <si>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</si>
  <si>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</si>
  <si>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</si>
  <si>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</si>
  <si>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</si>
  <si>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</si>
  <si>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</si>
  <si>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</si>
  <si>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</si>
  <si>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</si>
  <si>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</si>
  <si>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</si>
  <si>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</si>
  <si>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</si>
  <si>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</si>
  <si>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</si>
  <si>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</si>
  <si>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</si>
  <si>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</si>
  <si>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</si>
  <si>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</si>
  <si>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</si>
  <si>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</si>
  <si>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</si>
  <si>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</si>
  <si>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</si>
  <si>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</si>
  <si>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</si>
  <si>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</si>
  <si>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</si>
  <si>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</si>
  <si>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</si>
  <si>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</si>
  <si>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</si>
  <si>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</si>
  <si>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</si>
  <si>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</si>
  <si>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</si>
  <si>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</si>
  <si>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</si>
  <si>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</si>
  <si>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</si>
  <si>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</si>
  <si>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</si>
  <si>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</si>
  <si>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</si>
  <si>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</si>
  <si>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</si>
  <si>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</si>
  <si>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</si>
  <si>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</si>
  <si>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</si>
  <si>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</si>
  <si>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</si>
  <si>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</si>
  <si>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</si>
  <si>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</si>
  <si>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</si>
  <si>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</si>
  <si>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</si>
  <si>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</si>
  <si>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</si>
  <si>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</si>
  <si>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</si>
  <si>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</si>
  <si>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</si>
  <si>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</si>
  <si>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</si>
  <si>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</si>
  <si>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</si>
  <si>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</si>
  <si>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</si>
  <si>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</si>
  <si>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</si>
  <si>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</si>
  <si>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</si>
  <si>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</si>
  <si>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</si>
  <si>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</si>
  <si>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</si>
  <si>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</si>
  <si>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</si>
  <si>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</si>
  <si>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</si>
  <si>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</si>
  <si>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</si>
  <si>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</si>
  <si>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</si>
  <si>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</si>
  <si>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</si>
  <si>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</si>
  <si>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</si>
  <si>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</si>
  <si>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</si>
  <si>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</si>
  <si>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</si>
  <si>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</si>
  <si>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</si>
  <si>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</si>
  <si>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</si>
  <si>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</si>
  <si>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</si>
  <si>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</si>
  <si>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</si>
  <si>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</si>
  <si>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</si>
  <si>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</si>
  <si>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</si>
  <si>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</si>
  <si>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</si>
  <si>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</si>
  <si>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</si>
  <si>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</si>
  <si>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</si>
  <si>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</si>
  <si>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</si>
  <si>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</si>
  <si>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</si>
  <si>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</si>
  <si>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</si>
  <si>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</si>
  <si>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</si>
  <si>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</si>
  <si>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</si>
  <si>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</si>
  <si>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</si>
  <si>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</si>
  <si>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</si>
  <si>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</si>
  <si>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</si>
  <si>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</si>
  <si>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</si>
  <si>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</si>
  <si>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</si>
  <si>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</si>
  <si>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</si>
  <si>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</si>
  <si>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</si>
  <si>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</si>
  <si>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</si>
  <si>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</si>
  <si>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</si>
  <si>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</si>
  <si>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</si>
  <si>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</si>
  <si>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</si>
  <si>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</si>
  <si>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</si>
  <si>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</si>
  <si>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</si>
  <si>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</si>
  <si>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</si>
  <si>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</si>
  <si>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</si>
  <si>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</si>
  <si>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</si>
  <si>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</si>
  <si>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</si>
  <si>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</si>
  <si>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</si>
  <si>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</si>
  <si>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</si>
  <si>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</si>
  <si>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</si>
  <si>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</si>
  <si>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</si>
  <si>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</si>
  <si>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</si>
  <si>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</si>
  <si>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</si>
  <si>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</si>
  <si>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</si>
  <si>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</si>
  <si>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</si>
  <si>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</si>
  <si>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</si>
  <si>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</si>
  <si>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</si>
  <si>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</si>
  <si>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</si>
  <si>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</si>
  <si>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</si>
  <si>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</si>
  <si>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</si>
  <si>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</si>
  <si>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</si>
  <si>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</si>
  <si>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</si>
  <si>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</si>
  <si>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</si>
  <si>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</si>
  <si>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</si>
  <si>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</si>
  <si>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</si>
  <si>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</si>
  <si>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</si>
  <si>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</si>
  <si>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</si>
  <si>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</si>
  <si>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</si>
  <si>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</si>
  <si>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</si>
  <si>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</si>
  <si>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</si>
  <si>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</si>
  <si>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</si>
  <si>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</si>
  <si>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</si>
  <si>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</si>
  <si>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</si>
  <si>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</si>
  <si>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</si>
  <si>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</si>
  <si>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</si>
  <si>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</si>
  <si>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</si>
  <si>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</si>
  <si>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</si>
  <si>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</si>
  <si>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</si>
  <si>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</si>
  <si>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</si>
  <si>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</si>
  <si>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</si>
  <si>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</si>
  <si>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</si>
  <si>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</si>
  <si>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</si>
  <si>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</si>
  <si>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</si>
  <si>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</si>
  <si>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</si>
  <si>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</si>
  <si>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</si>
  <si>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</si>
  <si>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</si>
  <si>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</si>
  <si>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</si>
  <si>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</si>
  <si>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</si>
  <si>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</si>
  <si>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</si>
  <si>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</si>
  <si>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</si>
  <si>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</si>
  <si>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</si>
  <si>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</si>
  <si>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</si>
  <si>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</si>
  <si>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</si>
  <si>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</si>
  <si>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</si>
  <si>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</si>
  <si>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</si>
  <si>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</si>
  <si>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</si>
  <si>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</si>
  <si>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</si>
  <si>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</si>
  <si>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</si>
  <si>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</si>
  <si>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</si>
  <si>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</si>
  <si>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</si>
  <si>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</si>
  <si>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</si>
  <si>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</si>
  <si>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</si>
  <si>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</si>
  <si>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</si>
  <si>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</si>
  <si>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</si>
  <si>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</si>
  <si>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</si>
  <si>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</si>
  <si>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</si>
  <si>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</si>
  <si>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</si>
  <si>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</si>
  <si>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</si>
  <si>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</si>
  <si>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</si>
  <si>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</si>
  <si>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</si>
  <si>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</si>
  <si>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</si>
  <si>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</si>
  <si>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</si>
  <si>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</si>
  <si>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</si>
  <si>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</si>
  <si>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</si>
  <si>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</si>
  <si>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</si>
  <si>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</si>
  <si>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</si>
  <si>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</si>
  <si>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</si>
  <si>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</si>
  <si>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</si>
  <si>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</si>
  <si>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</si>
  <si>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</si>
  <si>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</si>
  <si>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</si>
  <si>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</si>
  <si>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</si>
  <si>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</si>
  <si>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</si>
  <si>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</si>
  <si>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</si>
  <si>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</si>
  <si>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</si>
  <si>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</si>
  <si>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</si>
  <si>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</si>
  <si>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</si>
  <si>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</si>
  <si>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</si>
  <si>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</si>
  <si>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</si>
  <si>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</si>
  <si>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</si>
  <si>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</si>
  <si>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</si>
  <si>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</si>
  <si>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</si>
  <si>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</si>
  <si>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</si>
  <si>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</si>
  <si>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</si>
  <si>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</si>
  <si>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</si>
  <si>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</si>
  <si>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</si>
  <si>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</si>
  <si>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</si>
  <si>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</si>
  <si>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</si>
  <si>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</si>
  <si>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</si>
  <si>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</si>
  <si>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</si>
  <si>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</si>
  <si>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</si>
  <si>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</si>
  <si>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</si>
  <si>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</si>
  <si>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</si>
  <si>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</si>
  <si>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</si>
  <si>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</si>
  <si>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</si>
  <si>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</si>
  <si>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</si>
  <si>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</si>
  <si>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</si>
  <si>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</si>
  <si>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</si>
  <si>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</si>
  <si>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</si>
  <si>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</si>
  <si>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</si>
  <si>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</si>
  <si>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</si>
  <si>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</si>
  <si>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</si>
  <si>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</si>
  <si>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</si>
  <si>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</si>
  <si>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</si>
  <si>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</si>
  <si>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</si>
  <si>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</si>
  <si>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</si>
  <si>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</si>
  <si>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</si>
  <si>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</si>
  <si>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</si>
  <si>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</si>
  <si>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</si>
  <si>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</si>
  <si>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</si>
  <si>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</si>
  <si>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</si>
  <si>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</si>
  <si>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</si>
  <si>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</si>
  <si>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</si>
  <si>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</si>
  <si>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</si>
  <si>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</si>
  <si>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</si>
  <si>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</si>
  <si>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</si>
  <si>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</si>
  <si>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</si>
  <si>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</si>
  <si>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</si>
  <si>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</si>
  <si>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</si>
  <si>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</si>
  <si>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</si>
  <si>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</si>
  <si>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</si>
  <si>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</si>
  <si>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</si>
  <si>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</si>
  <si>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</si>
  <si>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</si>
  <si>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</si>
  <si>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</si>
  <si>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</si>
  <si>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</si>
  <si>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</si>
  <si>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</si>
  <si>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</si>
  <si>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</si>
  <si>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</si>
  <si>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</si>
  <si>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</si>
  <si>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</si>
  <si>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</si>
  <si>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</si>
  <si>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</si>
  <si>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</si>
  <si>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</si>
  <si>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</si>
  <si>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</si>
  <si>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</si>
  <si>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</si>
  <si>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</si>
  <si>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</si>
  <si>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</si>
  <si>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</si>
  <si>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</si>
  <si>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</si>
  <si>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</si>
  <si>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</si>
  <si>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</si>
  <si>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</si>
  <si>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</si>
  <si>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</si>
  <si>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</si>
  <si>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</si>
  <si>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</si>
  <si>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</si>
  <si>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</si>
  <si>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</si>
  <si>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</si>
  <si>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</si>
  <si>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</si>
  <si>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</si>
  <si>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</si>
  <si>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</si>
  <si>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</si>
  <si>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</si>
  <si>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</si>
  <si>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</si>
  <si>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</si>
  <si>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</si>
  <si>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</si>
  <si>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</si>
  <si>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</si>
  <si>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</si>
  <si>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</si>
  <si>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</si>
  <si>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</si>
  <si>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</si>
  <si>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</si>
  <si>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</si>
  <si>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</si>
  <si>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</si>
  <si>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</si>
  <si>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</si>
  <si>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</si>
  <si>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</si>
  <si>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</si>
  <si>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</si>
  <si>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</si>
  <si>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</si>
  <si>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</si>
  <si>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</si>
  <si>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</si>
  <si>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</si>
  <si>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</si>
  <si>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</si>
  <si>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</si>
  <si>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</si>
  <si>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</si>
  <si>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</si>
  <si>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</si>
  <si>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</si>
  <si>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</si>
  <si>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</si>
  <si>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</si>
  <si>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</si>
  <si>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</si>
  <si>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</si>
  <si>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</si>
  <si>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</si>
  <si>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</si>
  <si>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</si>
  <si>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</si>
  <si>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</si>
  <si>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</si>
  <si>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</si>
  <si>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</si>
  <si>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</si>
  <si>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</si>
  <si>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</si>
  <si>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</si>
  <si>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</si>
  <si>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</si>
  <si>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</si>
  <si>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</si>
  <si>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</si>
  <si>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</si>
  <si>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</si>
  <si>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</si>
  <si>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</si>
  <si>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</si>
  <si>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</si>
  <si>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</si>
  <si>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</si>
  <si>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</si>
  <si>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</si>
  <si>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</si>
  <si>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</si>
  <si>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</si>
  <si>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</si>
  <si>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</si>
  <si>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</si>
  <si>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</si>
  <si>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</si>
  <si>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</si>
  <si>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</si>
  <si>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</si>
  <si>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</si>
  <si>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</si>
  <si>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</si>
  <si>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</si>
  <si>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</si>
  <si>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</si>
  <si>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</si>
  <si>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</si>
  <si>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</si>
  <si>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</si>
  <si>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</si>
  <si>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</si>
  <si>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</si>
  <si>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</si>
  <si>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</si>
  <si>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</si>
  <si>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</si>
  <si>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</si>
  <si>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</si>
  <si>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</si>
  <si>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</si>
  <si>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</si>
  <si>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</si>
  <si>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</si>
  <si>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</si>
  <si>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</si>
  <si>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</si>
  <si>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</si>
  <si>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</si>
  <si>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</si>
  <si>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</si>
  <si>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</si>
  <si>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</si>
  <si>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</si>
  <si>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</si>
  <si>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</si>
  <si>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</si>
  <si>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</si>
  <si>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</si>
  <si>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</si>
  <si>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</si>
  <si>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</si>
  <si>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</si>
  <si>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</si>
  <si>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</si>
  <si>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</si>
  <si>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</si>
  <si>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</si>
  <si>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</si>
  <si>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</si>
  <si>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</si>
  <si>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</si>
  <si>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</si>
  <si>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</si>
  <si>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</si>
  <si>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</si>
  <si>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</si>
  <si>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</si>
  <si>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</si>
  <si>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</si>
  <si>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</si>
  <si>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</si>
  <si>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</si>
  <si>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</si>
  <si>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</si>
  <si>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</si>
  <si>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</si>
  <si>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</si>
  <si>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</si>
  <si>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</si>
  <si>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</si>
  <si>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</si>
  <si>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</si>
  <si>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</si>
  <si>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</si>
  <si>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</si>
  <si>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</si>
  <si>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</si>
  <si>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</si>
  <si>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</si>
  <si>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</si>
  <si>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</si>
  <si>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</si>
  <si>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</si>
  <si>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</si>
  <si>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</si>
  <si>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</si>
  <si>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</si>
  <si>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</si>
  <si>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</si>
  <si>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</si>
  <si>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</si>
  <si>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</si>
  <si>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</si>
  <si>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</si>
  <si>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</si>
  <si>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</si>
  <si>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</si>
  <si>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</si>
  <si>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</si>
  <si>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</si>
  <si>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</si>
  <si>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</si>
  <si>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</si>
  <si>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</si>
  <si>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</si>
  <si>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</si>
  <si>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</si>
  <si>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</si>
  <si>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</si>
  <si>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</si>
  <si>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</si>
  <si>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</si>
  <si>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</si>
  <si>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</si>
  <si>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</si>
  <si>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</si>
  <si>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</si>
  <si>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</si>
  <si>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</si>
  <si>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</si>
  <si>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</si>
  <si>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</si>
  <si>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</si>
  <si>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</si>
  <si>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</si>
  <si>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</si>
  <si>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</si>
  <si>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</si>
  <si>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</si>
  <si>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</si>
  <si>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</si>
  <si>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</si>
  <si>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</si>
  <si>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</si>
  <si>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</si>
  <si>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</si>
  <si>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</si>
  <si>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</si>
  <si>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</si>
  <si>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</si>
  <si>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</si>
  <si>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</si>
  <si>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</si>
  <si>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</si>
  <si>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</si>
  <si>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</si>
  <si>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</si>
  <si>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</si>
  <si>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</si>
  <si>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</si>
  <si>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</si>
  <si>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</si>
  <si>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</si>
  <si>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</si>
  <si>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</si>
  <si>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</si>
  <si>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</si>
  <si>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</si>
  <si>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</si>
  <si>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</si>
  <si>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</si>
  <si>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</si>
  <si>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</si>
  <si>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</si>
  <si>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</si>
  <si>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</si>
  <si>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</si>
  <si>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</si>
  <si>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</si>
  <si>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</si>
  <si>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</si>
  <si>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</si>
  <si>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</si>
  <si>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</si>
  <si>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</si>
  <si>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</si>
  <si>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</si>
  <si>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</si>
  <si>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</si>
  <si>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</si>
  <si>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</si>
  <si>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</si>
  <si>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</si>
  <si>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</si>
  <si>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</si>
  <si>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</si>
  <si>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</si>
  <si>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</si>
  <si>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</si>
  <si>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</si>
  <si>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</si>
  <si>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</si>
  <si>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</si>
  <si>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</si>
  <si>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</si>
  <si>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</si>
  <si>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</si>
  <si>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</si>
  <si>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</si>
  <si>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</si>
  <si>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</si>
  <si>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</si>
  <si>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</si>
  <si>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</si>
  <si>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</si>
  <si>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</si>
  <si>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</si>
  <si>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</si>
  <si>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</si>
  <si>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</si>
  <si>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</si>
  <si>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</si>
  <si>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</si>
  <si>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</si>
  <si>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</si>
  <si>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</si>
  <si>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</si>
  <si>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</si>
  <si>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</si>
  <si>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</si>
  <si>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</si>
  <si>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</si>
  <si>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</si>
  <si>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</si>
  <si>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</si>
  <si>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</si>
  <si>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</si>
  <si>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</si>
  <si>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</si>
  <si>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</si>
  <si>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</si>
  <si>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</si>
  <si>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</si>
  <si>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</si>
  <si>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</si>
  <si>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</si>
  <si>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</si>
  <si>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</si>
  <si>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</si>
  <si>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</si>
  <si>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</si>
  <si>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</si>
  <si>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</si>
  <si>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</si>
  <si>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</si>
  <si>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</si>
  <si>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</si>
  <si>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</si>
  <si>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</si>
  <si>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</si>
  <si>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</si>
  <si>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</si>
  <si>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</si>
  <si>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</si>
  <si>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</si>
  <si>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</si>
  <si>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</si>
  <si>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</si>
  <si>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</si>
  <si>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</si>
  <si>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</si>
  <si>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</si>
  <si>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</si>
  <si>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</si>
  <si>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</si>
  <si>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</si>
  <si>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</si>
  <si>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</si>
  <si>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</si>
  <si>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</si>
  <si>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</si>
  <si>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</si>
  <si>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</si>
  <si>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</si>
  <si>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</si>
  <si>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</si>
  <si>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</si>
  <si>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</si>
  <si>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</si>
  <si>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</si>
  <si>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</si>
  <si>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</si>
  <si>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</si>
  <si>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</si>
  <si>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</si>
  <si>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</si>
  <si>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</si>
  <si>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</si>
  <si>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</si>
  <si>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</si>
  <si>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</si>
  <si>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</si>
  <si>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</si>
  <si>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</si>
  <si>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</si>
  <si>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</si>
  <si>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</si>
  <si>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</si>
  <si>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</si>
  <si>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</si>
  <si>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</si>
  <si>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</si>
  <si>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</si>
  <si>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</si>
  <si>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</si>
  <si>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</si>
  <si>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</si>
  <si>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</si>
  <si>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</si>
  <si>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</si>
  <si>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</si>
  <si>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</si>
  <si>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</si>
  <si>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</si>
  <si>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</si>
  <si>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</si>
  <si>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</si>
  <si>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</si>
  <si>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</si>
  <si>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</si>
  <si>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</si>
  <si>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</si>
  <si>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</si>
  <si>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</si>
  <si>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</si>
  <si>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</si>
  <si>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</si>
  <si>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</si>
  <si>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</si>
  <si>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</si>
  <si>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</si>
  <si>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</si>
  <si>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</si>
  <si>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</si>
  <si>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</si>
  <si>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</si>
  <si>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</si>
  <si>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</si>
  <si>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</si>
  <si>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</si>
  <si>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</si>
  <si>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</si>
  <si>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</si>
  <si>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</si>
  <si>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</si>
  <si>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</si>
  <si>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</si>
  <si>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</si>
  <si>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</si>
  <si>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</si>
  <si>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</si>
  <si>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</si>
  <si>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</si>
  <si>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</si>
  <si>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</si>
  <si>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</si>
  <si>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</si>
  <si>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</si>
  <si>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</si>
  <si>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</si>
  <si>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</si>
  <si>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</si>
  <si>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</si>
  <si>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</si>
  <si>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</si>
  <si>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</si>
  <si>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</si>
  <si>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</si>
  <si>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</si>
  <si>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</si>
  <si>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</si>
  <si>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</si>
  <si>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</si>
  <si>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</si>
  <si>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</si>
  <si>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</si>
  <si>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</si>
  <si>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</si>
  <si>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</si>
  <si>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</si>
  <si>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</si>
  <si>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</si>
  <si>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</si>
  <si>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</si>
  <si>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</si>
  <si>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</si>
  <si>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</si>
  <si>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</si>
  <si>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</si>
  <si>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</si>
  <si>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</si>
  <si>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</si>
  <si>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</si>
  <si>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</si>
  <si>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</si>
  <si>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</si>
  <si>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</si>
  <si>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</si>
  <si>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</si>
  <si>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</si>
  <si>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</si>
  <si>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</si>
  <si>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</si>
  <si>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</si>
  <si>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</si>
  <si>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</si>
  <si>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</si>
  <si>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</si>
  <si>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</si>
  <si>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</si>
  <si>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</si>
  <si>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</si>
  <si>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</si>
  <si>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</si>
  <si>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</si>
  <si>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</si>
  <si>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</si>
  <si>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</si>
  <si>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</si>
  <si>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</si>
  <si>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</si>
  <si>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</si>
  <si>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</si>
  <si>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</si>
  <si>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</si>
  <si>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</si>
  <si>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</si>
  <si>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</si>
  <si>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</si>
  <si>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</si>
  <si>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</si>
  <si>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</si>
  <si>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</si>
  <si>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</si>
  <si>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</si>
  <si>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</si>
  <si>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</si>
  <si>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</si>
  <si>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</si>
  <si>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</si>
  <si>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</si>
  <si>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</si>
  <si>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</si>
  <si>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</si>
  <si>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</si>
  <si>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</si>
  <si>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</si>
  <si>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</si>
  <si>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</si>
  <si>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</si>
  <si>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</si>
  <si>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</si>
  <si>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</si>
  <si>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</si>
  <si>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</si>
  <si>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</si>
  <si>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</si>
  <si>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</si>
  <si>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</si>
  <si>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</si>
  <si>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</si>
  <si>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</si>
  <si>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</si>
  <si>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</si>
  <si>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</si>
  <si>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</si>
  <si>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</si>
  <si>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</si>
  <si>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</si>
  <si>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</si>
  <si>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</si>
  <si>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</si>
  <si>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</si>
  <si>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</si>
  <si>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</si>
  <si>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</si>
  <si>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</si>
  <si>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</si>
  <si>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</si>
  <si>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</si>
  <si>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</si>
  <si>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</si>
  <si>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</si>
  <si>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</si>
  <si>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</si>
  <si>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</si>
  <si>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</si>
  <si>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</si>
  <si>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</si>
  <si>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</si>
  <si>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</si>
  <si>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</si>
  <si>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</si>
  <si>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</si>
  <si>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</si>
  <si>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</si>
  <si>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</si>
  <si>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</si>
  <si>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</si>
  <si>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</si>
  <si>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</si>
  <si>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</si>
  <si>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</si>
  <si>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</si>
  <si>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</si>
  <si>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</si>
  <si>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</si>
  <si>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</si>
  <si>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</si>
  <si>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</si>
  <si>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</si>
  <si>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</si>
  <si>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</si>
  <si>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</si>
  <si>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</si>
  <si>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</si>
  <si>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</si>
  <si>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</si>
  <si>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</si>
  <si>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</si>
  <si>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</si>
  <si>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</si>
  <si>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</si>
  <si>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</si>
  <si>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</si>
  <si>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</si>
  <si>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</si>
  <si>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</si>
  <si>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</si>
  <si>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</si>
  <si>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</si>
  <si>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</si>
  <si>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</si>
  <si>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</si>
  <si>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</si>
  <si>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</si>
  <si>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</si>
  <si>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</si>
  <si>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</si>
  <si>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</si>
  <si>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</si>
  <si>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</si>
  <si>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</si>
  <si>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</si>
  <si>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</si>
  <si>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</si>
  <si>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</si>
  <si>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</si>
  <si>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</si>
  <si>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</si>
  <si>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</si>
  <si>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</si>
  <si>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</si>
  <si>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</si>
  <si>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</si>
  <si>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</si>
  <si>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</si>
  <si>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</si>
  <si>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</si>
  <si>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</si>
  <si>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</si>
  <si>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</si>
  <si>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</si>
  <si>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</si>
  <si>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</si>
  <si>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</si>
  <si>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</si>
  <si>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</si>
  <si>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</si>
  <si>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</si>
  <si>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</si>
  <si>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</si>
  <si>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</si>
  <si>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</si>
  <si>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</si>
  <si>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</si>
  <si>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</si>
  <si>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</si>
  <si>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</si>
  <si>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</si>
  <si>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</si>
  <si>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</si>
  <si>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</si>
  <si>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</si>
  <si>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</si>
  <si>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</si>
  <si>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</si>
  <si>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</si>
  <si>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</si>
  <si>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</si>
  <si>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</si>
  <si>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</si>
  <si>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</si>
  <si>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</si>
  <si>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</si>
  <si>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</si>
  <si>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</si>
  <si>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</si>
  <si>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</si>
  <si>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</si>
  <si>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</si>
  <si>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</si>
  <si>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</si>
  <si>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</si>
  <si>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</si>
  <si>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</si>
  <si>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</si>
  <si>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</si>
  <si>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</si>
  <si>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</si>
  <si>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</si>
  <si>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</si>
  <si>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</si>
  <si>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</si>
  <si>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</si>
  <si>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</si>
  <si>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</si>
  <si>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</si>
  <si>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</si>
  <si>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</si>
  <si>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</si>
  <si>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</si>
  <si>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</si>
  <si>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</si>
  <si>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</si>
  <si>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</si>
  <si>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</si>
  <si>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</si>
  <si>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</si>
  <si>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</si>
  <si>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</si>
  <si>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</si>
  <si>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</si>
  <si>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</si>
  <si>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</si>
  <si>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</si>
  <si>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</si>
  <si>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</si>
  <si>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</si>
  <si>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</si>
  <si>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</si>
  <si>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</si>
  <si>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</si>
  <si>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</si>
  <si>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</si>
  <si>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</si>
  <si>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</si>
  <si>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</si>
  <si>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</si>
  <si>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</si>
  <si>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</si>
  <si>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</si>
  <si>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</si>
  <si>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</si>
  <si>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</si>
  <si>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</si>
  <si>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</si>
  <si>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</si>
  <si>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</si>
  <si>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</si>
  <si>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</si>
  <si>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</si>
  <si>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</si>
  <si>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</si>
  <si>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</si>
  <si>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</si>
  <si>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</si>
  <si>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</si>
  <si>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</si>
  <si>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</si>
  <si>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</si>
  <si>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</si>
  <si>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</si>
  <si>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</si>
  <si>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</si>
  <si>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</si>
  <si>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</si>
  <si>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</si>
  <si>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</si>
  <si>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</si>
  <si>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</si>
  <si>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</si>
  <si>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</si>
  <si>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</si>
  <si>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</si>
  <si>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</si>
  <si>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</si>
  <si>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</si>
  <si>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</si>
  <si>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</si>
  <si>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</si>
  <si>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</si>
  <si>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</si>
  <si>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</si>
  <si>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</si>
  <si>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</si>
  <si>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</si>
  <si>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</si>
  <si>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</si>
  <si>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</si>
  <si>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</si>
  <si>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</si>
  <si>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</si>
  <si>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</si>
  <si>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</si>
  <si>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</si>
  <si>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</si>
  <si>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</si>
  <si>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</si>
  <si>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</si>
  <si>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</si>
  <si>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</si>
  <si>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</si>
  <si>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</si>
  <si>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</si>
  <si>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</si>
  <si>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</si>
  <si>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</si>
  <si>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</si>
  <si>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</si>
  <si>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</si>
  <si>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</si>
  <si>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</si>
  <si>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</si>
  <si>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</si>
  <si>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</si>
  <si>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</si>
  <si>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</si>
  <si>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</si>
  <si>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</si>
  <si>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</si>
  <si>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</si>
  <si>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</si>
  <si>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</si>
  <si>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</si>
  <si>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</si>
  <si>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</si>
  <si>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</si>
  <si>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</si>
  <si>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</si>
  <si>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</si>
  <si>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</si>
  <si>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</si>
  <si>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</si>
  <si>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</si>
  <si>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</si>
  <si>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</si>
  <si>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</si>
  <si>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</si>
  <si>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</si>
  <si>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</si>
  <si>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</si>
  <si>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</si>
  <si>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</si>
  <si>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</si>
  <si>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</si>
  <si>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</si>
  <si>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</si>
  <si>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</si>
  <si>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</si>
  <si>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</si>
  <si>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</si>
  <si>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</si>
  <si>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</si>
  <si>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</si>
  <si>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</si>
  <si>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</si>
  <si>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</si>
  <si>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</si>
  <si>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</si>
  <si>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</si>
  <si>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</si>
  <si>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</si>
  <si>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</si>
  <si>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</si>
  <si>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</si>
  <si>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</si>
  <si>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</si>
  <si>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</si>
  <si>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</si>
  <si>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</si>
  <si>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</si>
  <si>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</si>
  <si>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</si>
  <si>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</si>
  <si>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</si>
  <si>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</si>
  <si>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</si>
  <si>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</si>
  <si>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</si>
  <si>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</si>
  <si>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</si>
  <si>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</si>
  <si>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</si>
  <si>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</si>
  <si>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</si>
  <si>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</si>
  <si>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</si>
  <si>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</si>
  <si>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</si>
  <si>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</si>
  <si>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</si>
  <si>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</si>
  <si>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</si>
  <si>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</si>
  <si>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</si>
  <si>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</si>
  <si>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</si>
  <si>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</si>
  <si>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</si>
  <si>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</si>
  <si>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</si>
  <si>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</si>
  <si>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</si>
  <si>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</si>
  <si>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</si>
  <si>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</si>
  <si>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</si>
  <si>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</si>
  <si>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</si>
  <si>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</si>
  <si>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</si>
  <si>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</si>
  <si>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</si>
  <si>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</si>
  <si>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</si>
  <si>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</si>
  <si>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</si>
  <si>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</si>
  <si>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</si>
  <si>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</si>
  <si>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</si>
  <si>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</si>
  <si>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</si>
  <si>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</si>
  <si>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</si>
  <si>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</si>
  <si>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</si>
  <si>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</si>
  <si>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</si>
  <si>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</si>
  <si>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</si>
  <si>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</si>
  <si>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</si>
  <si>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</si>
  <si>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</si>
  <si>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</si>
  <si>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</si>
  <si>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</si>
  <si>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</si>
  <si>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</si>
  <si>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</si>
  <si>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</si>
  <si>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</si>
  <si>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</si>
  <si>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</si>
  <si>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</si>
  <si>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</si>
  <si>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</si>
  <si>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</si>
  <si>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</si>
  <si>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</si>
  <si>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</si>
  <si>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</si>
  <si>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</si>
  <si>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</si>
  <si>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</si>
  <si>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</si>
  <si>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</si>
  <si>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</si>
  <si>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</si>
  <si>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</si>
  <si>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</si>
  <si>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</si>
  <si>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</si>
  <si>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</si>
  <si>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</si>
  <si>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</si>
  <si>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</si>
  <si>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</si>
  <si>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</si>
  <si>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</si>
  <si>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</si>
  <si>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</si>
  <si>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</si>
  <si>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</si>
  <si>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</si>
  <si>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</si>
  <si>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</si>
  <si>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</si>
  <si>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</si>
  <si>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</si>
  <si>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</si>
  <si>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</si>
  <si>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</si>
  <si>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</si>
  <si>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</si>
  <si>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</si>
  <si>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</si>
  <si>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</si>
  <si>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</si>
  <si>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</si>
  <si>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</si>
  <si>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</si>
  <si>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</si>
  <si>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</si>
  <si>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</si>
  <si>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</si>
  <si>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</si>
  <si>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</si>
  <si>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</si>
  <si>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</si>
  <si>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</si>
  <si>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</si>
  <si>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</si>
  <si>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</si>
  <si>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</si>
  <si>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</si>
  <si>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</si>
  <si>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</si>
  <si>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</si>
  <si>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</si>
  <si>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</si>
  <si>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</si>
  <si>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</si>
  <si>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</si>
  <si>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</si>
  <si>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</si>
  <si>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</si>
  <si>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</si>
  <si>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</si>
  <si>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</si>
  <si>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</si>
  <si>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</si>
  <si>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</si>
  <si>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</si>
  <si>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</si>
  <si>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</si>
  <si>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</si>
  <si>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</si>
  <si>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</si>
  <si>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</si>
  <si>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</si>
  <si>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</si>
  <si>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</si>
  <si>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</si>
  <si>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</si>
  <si>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</si>
  <si>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</si>
  <si>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</si>
  <si>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</si>
  <si>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</si>
  <si>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</si>
  <si>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</si>
  <si>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</si>
  <si>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</si>
  <si>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</si>
  <si>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</si>
  <si>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</si>
  <si>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</si>
  <si>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</si>
  <si>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</si>
  <si>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</si>
  <si>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</si>
  <si>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</si>
  <si>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</si>
  <si>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</si>
  <si>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</si>
  <si>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</si>
  <si>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</si>
  <si>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</si>
  <si>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</si>
  <si>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</si>
  <si>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</si>
  <si>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</si>
  <si>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</si>
  <si>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</si>
  <si>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</si>
  <si>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</si>
  <si>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</si>
  <si>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</si>
  <si>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</si>
  <si>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</si>
  <si>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</si>
  <si>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</si>
  <si>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</si>
  <si>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</si>
  <si>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</si>
  <si>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</si>
  <si>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</si>
  <si>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</si>
  <si>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</si>
  <si>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</si>
  <si>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</si>
  <si>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</si>
  <si>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</si>
  <si>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</si>
  <si>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</si>
  <si>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</si>
  <si>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</si>
  <si>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</si>
  <si>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</si>
  <si>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</si>
  <si>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</si>
  <si>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</si>
  <si>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</si>
  <si>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</si>
  <si>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</si>
  <si>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</si>
  <si>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</si>
  <si>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</si>
  <si>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</si>
  <si>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</si>
  <si>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</si>
  <si>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</si>
  <si>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</si>
  <si>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</si>
  <si>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</si>
  <si>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</si>
  <si>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</si>
  <si>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</si>
  <si>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</si>
  <si>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</si>
  <si>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</si>
  <si>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</si>
  <si>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</si>
  <si>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</si>
  <si>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</si>
  <si>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</si>
  <si>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</si>
  <si>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</si>
  <si>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</si>
  <si>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</si>
  <si>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</si>
  <si>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</si>
  <si>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</si>
  <si>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</si>
  <si>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</si>
  <si>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</si>
  <si>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</si>
  <si>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</si>
  <si>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</si>
  <si>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</si>
  <si>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</si>
  <si>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</si>
  <si>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</si>
  <si>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</si>
  <si>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</si>
  <si>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</si>
  <si>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</si>
  <si>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</si>
  <si>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</si>
  <si>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</si>
  <si>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</si>
  <si>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</si>
  <si>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</si>
  <si>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</si>
  <si>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</si>
  <si>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</si>
  <si>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</si>
  <si>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</si>
  <si>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</si>
  <si>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</si>
  <si>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</si>
  <si>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</si>
  <si>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</si>
  <si>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</si>
  <si>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</si>
  <si>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</si>
  <si>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</si>
  <si>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</si>
  <si>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</si>
  <si>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</si>
  <si>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</si>
  <si>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</si>
  <si>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</si>
  <si>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</si>
  <si>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</si>
  <si>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</si>
  <si>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</si>
  <si>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</si>
  <si>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</si>
  <si>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</si>
  <si>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</si>
  <si>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</si>
  <si>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</si>
  <si>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</si>
  <si>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</si>
  <si>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</si>
  <si>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</si>
  <si>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</si>
  <si>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</si>
  <si>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</si>
  <si>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</si>
  <si>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</si>
  <si>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</si>
  <si>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</si>
  <si>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</si>
  <si>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</si>
  <si>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</si>
  <si>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</si>
  <si>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</si>
  <si>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</si>
  <si>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</si>
  <si>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</si>
  <si>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</si>
  <si>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</si>
  <si>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</si>
  <si>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</si>
  <si>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</si>
  <si>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</si>
  <si>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</si>
  <si>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</si>
  <si>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</si>
  <si>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</si>
  <si>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</si>
  <si>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</si>
  <si>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</si>
  <si>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</si>
  <si>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</si>
  <si>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</si>
  <si>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</si>
  <si>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</si>
  <si>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</si>
  <si>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</si>
  <si>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</si>
  <si>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</si>
  <si>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</si>
  <si>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</si>
  <si>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</si>
  <si>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</si>
  <si>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</si>
  <si>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</si>
  <si>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</si>
  <si>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</si>
  <si>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</si>
  <si>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</si>
  <si>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</si>
  <si>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</si>
  <si>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</si>
  <si>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</si>
  <si>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</si>
  <si>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</si>
  <si>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</si>
  <si>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</si>
  <si>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</si>
  <si>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</si>
  <si>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</si>
  <si>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</si>
  <si>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</si>
  <si>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</si>
  <si>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</si>
  <si>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</si>
  <si>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</si>
  <si>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</si>
  <si>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</si>
  <si>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</si>
  <si>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</si>
  <si>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</si>
  <si>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</si>
  <si>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</si>
  <si>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</si>
  <si>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</si>
  <si>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</si>
  <si>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</si>
  <si>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</si>
  <si>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</si>
  <si>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</si>
  <si>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</si>
  <si>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</si>
  <si>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</si>
  <si>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</si>
  <si>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</si>
  <si>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</si>
  <si>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</si>
  <si>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</si>
  <si>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</si>
  <si>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</si>
  <si>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</si>
  <si>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</si>
  <si>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</si>
  <si>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</si>
  <si>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</si>
  <si>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</si>
  <si>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</si>
  <si>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</si>
  <si>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</si>
  <si>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</si>
  <si>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</si>
  <si>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</si>
  <si>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</si>
  <si>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</si>
  <si>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</si>
  <si>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</si>
  <si>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</si>
  <si>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</si>
  <si>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</si>
  <si>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</si>
  <si>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</si>
  <si>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</si>
  <si>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</si>
  <si>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</si>
  <si>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</si>
  <si>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</si>
  <si>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</si>
  <si>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</si>
  <si>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</si>
  <si>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</si>
  <si>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</si>
  <si>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</si>
  <si>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</si>
  <si>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</si>
  <si>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</si>
  <si>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</si>
  <si>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</si>
  <si>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</si>
  <si>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</si>
  <si>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</si>
  <si>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</si>
  <si>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</si>
  <si>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</si>
  <si>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</si>
  <si>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</si>
  <si>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</si>
  <si>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</si>
  <si>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</si>
  <si>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</si>
  <si>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</si>
  <si>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</si>
  <si>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</si>
  <si>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</si>
  <si>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</si>
  <si>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</si>
  <si>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</si>
  <si>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</si>
  <si>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</si>
  <si>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</si>
  <si>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</si>
  <si>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</si>
  <si>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</si>
  <si>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</si>
  <si>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</si>
  <si>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</si>
  <si>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</si>
  <si>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</si>
  <si>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</si>
  <si>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</si>
  <si>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</si>
  <si>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</si>
  <si>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</si>
  <si>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</si>
  <si>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</si>
  <si>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</si>
  <si>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</si>
  <si>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</si>
  <si>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</si>
  <si>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</si>
  <si>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</si>
  <si>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</si>
  <si>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</si>
  <si>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</si>
  <si>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</si>
  <si>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</si>
  <si>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</si>
  <si>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</si>
  <si>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</si>
  <si>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</si>
  <si>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</si>
  <si>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</si>
  <si>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</si>
  <si>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</si>
  <si>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</si>
  <si>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</si>
  <si>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</si>
  <si>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</si>
  <si>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</si>
  <si>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</si>
  <si>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</si>
  <si>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</si>
  <si>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</si>
  <si>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</si>
  <si>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</si>
  <si>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</si>
  <si>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</si>
  <si>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</si>
  <si>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</si>
  <si>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</si>
  <si>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</si>
  <si>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</si>
  <si>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</si>
  <si>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</si>
  <si>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</si>
  <si>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</si>
  <si>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</si>
  <si>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</si>
  <si>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</si>
  <si>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</si>
  <si>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</si>
  <si>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</si>
  <si>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</si>
  <si>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</si>
  <si>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</si>
  <si>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</si>
  <si>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</si>
  <si>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</si>
  <si>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</si>
  <si>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</si>
  <si>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</si>
  <si>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</si>
  <si>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</si>
  <si>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</si>
  <si>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</si>
  <si>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</si>
  <si>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</si>
  <si>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</si>
  <si>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</si>
  <si>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</si>
  <si>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</si>
  <si>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</si>
  <si>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</si>
  <si>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</si>
  <si>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</si>
  <si>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</si>
  <si>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</si>
  <si>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</si>
  <si>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</si>
  <si>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</si>
  <si>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</si>
  <si>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</si>
  <si>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</si>
  <si>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</si>
  <si>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</si>
  <si>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</si>
  <si>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</si>
  <si>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</si>
  <si>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</si>
  <si>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</si>
  <si>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</si>
  <si>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</si>
  <si>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</si>
  <si>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</si>
  <si>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</si>
  <si>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</si>
  <si>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</si>
  <si>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</si>
  <si>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</si>
  <si>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</si>
  <si>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</si>
  <si>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</si>
  <si>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</si>
  <si>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</si>
  <si>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</si>
  <si>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</si>
  <si>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</si>
  <si>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</si>
  <si>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</si>
  <si>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</si>
  <si>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</si>
  <si>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</si>
  <si>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</si>
  <si>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</si>
  <si>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</si>
  <si>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</si>
  <si>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</si>
  <si>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</si>
  <si>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</si>
  <si>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</si>
  <si>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</si>
  <si>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</si>
  <si>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</si>
  <si>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</si>
  <si>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</si>
  <si>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</si>
  <si>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</si>
  <si>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</si>
  <si>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</si>
  <si>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</si>
  <si>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</si>
  <si>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</si>
  <si>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</si>
  <si>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</si>
  <si>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</si>
  <si>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</si>
  <si>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</si>
  <si>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</si>
  <si>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</si>
  <si>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</si>
  <si>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</si>
  <si>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</si>
  <si>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</si>
  <si>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</si>
  <si>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</si>
  <si>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</si>
  <si>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</si>
  <si>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</si>
  <si>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</si>
  <si>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</si>
  <si>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</si>
  <si>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</si>
  <si>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</si>
  <si>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</si>
  <si>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</si>
  <si>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</si>
  <si>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</si>
  <si>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</si>
  <si>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</si>
  <si>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</si>
  <si>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</si>
  <si>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</si>
  <si>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</si>
  <si>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</si>
  <si>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</si>
  <si>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</si>
  <si>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</si>
  <si>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</si>
  <si>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</si>
  <si>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</si>
  <si>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</si>
  <si>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</si>
  <si>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</si>
  <si>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</si>
  <si>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</si>
  <si>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</si>
  <si>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</si>
  <si>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</si>
  <si>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</si>
  <si>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</si>
  <si>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</si>
  <si>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</si>
  <si>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</si>
  <si>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</si>
  <si>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</si>
  <si>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</si>
  <si>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</si>
  <si>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</si>
  <si>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</si>
  <si>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</si>
  <si>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</si>
  <si>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</si>
  <si>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</si>
  <si>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</si>
  <si>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</si>
  <si>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</si>
  <si>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</si>
  <si>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</si>
  <si>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</si>
  <si>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</si>
  <si>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</si>
  <si>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</si>
  <si>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</si>
  <si>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</si>
  <si>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</si>
  <si>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</si>
  <si>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</si>
  <si>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</si>
  <si>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</si>
  <si>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</si>
  <si>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</si>
  <si>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</si>
  <si>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</si>
  <si>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</si>
  <si>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</si>
  <si>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</si>
  <si>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</si>
  <si>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</si>
  <si>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</si>
  <si>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</si>
  <si>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</si>
  <si>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</si>
  <si>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</si>
  <si>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</si>
  <si>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</si>
  <si>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</si>
  <si>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</si>
  <si>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</si>
  <si>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</si>
  <si>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</si>
  <si>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</si>
  <si>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</si>
  <si>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</si>
  <si>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</si>
  <si>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</si>
  <si>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</si>
  <si>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</si>
  <si>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</si>
  <si>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</si>
  <si>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</si>
  <si>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</si>
  <si>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</si>
  <si>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</si>
  <si>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</si>
  <si>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</si>
  <si>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</si>
  <si>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</si>
  <si>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</si>
  <si>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</si>
  <si>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</si>
  <si>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</si>
  <si>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</si>
  <si>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</si>
  <si>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</si>
  <si>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</si>
  <si>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</si>
  <si>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</si>
  <si>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</si>
  <si>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</si>
  <si>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</si>
  <si>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</si>
  <si>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</si>
  <si>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</si>
  <si>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</si>
  <si>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</si>
  <si>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</si>
  <si>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</si>
  <si>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</si>
  <si>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</si>
  <si>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</si>
  <si>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</si>
  <si>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</si>
  <si>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</si>
  <si>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</si>
  <si>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</si>
  <si>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</si>
  <si>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</si>
  <si>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</si>
  <si>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</si>
  <si>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</si>
  <si>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</si>
  <si>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</si>
  <si>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</si>
  <si>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</si>
  <si>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</si>
  <si>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</si>
  <si>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</si>
  <si>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</si>
  <si>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</si>
  <si>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</si>
  <si>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</si>
  <si>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</si>
  <si>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</si>
  <si>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</si>
  <si>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</si>
  <si>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</si>
  <si>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</si>
  <si>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</si>
  <si>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</si>
  <si>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</si>
  <si>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</si>
  <si>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</si>
  <si>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</si>
  <si>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</si>
  <si>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</si>
  <si>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</si>
  <si>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</si>
  <si>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</si>
  <si>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</si>
  <si>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</si>
  <si>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</si>
  <si>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</si>
  <si>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</si>
  <si>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</si>
  <si>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</si>
  <si>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</si>
  <si>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</si>
  <si>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</si>
  <si>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</si>
  <si>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</si>
  <si>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</si>
  <si>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</si>
  <si>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</si>
  <si>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</si>
  <si>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</si>
  <si>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</si>
  <si>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</si>
  <si>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</si>
  <si>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</si>
  <si>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</si>
  <si>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</si>
  <si>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</si>
  <si>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</si>
  <si>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</si>
  <si>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</si>
  <si>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</si>
  <si>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</si>
  <si>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</si>
  <si>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</si>
  <si>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</si>
  <si>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</si>
  <si>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</si>
  <si>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</si>
  <si>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</si>
  <si>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</si>
  <si>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</si>
  <si>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</si>
  <si>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</si>
  <si>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</si>
  <si>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</si>
  <si>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</si>
  <si>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</si>
  <si>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</si>
  <si>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</si>
  <si>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</si>
  <si>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</si>
  <si>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</si>
  <si>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</si>
  <si>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</si>
  <si>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</si>
  <si>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</si>
  <si>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</si>
  <si>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</si>
  <si>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</si>
  <si>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</si>
  <si>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</si>
  <si>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</si>
  <si>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</si>
  <si>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</si>
  <si>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</si>
  <si>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</si>
  <si>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</si>
  <si>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</si>
  <si>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</si>
  <si>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</si>
  <si>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</si>
  <si>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</si>
  <si>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</si>
  <si>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</si>
  <si>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</si>
  <si>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</si>
  <si>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</si>
  <si>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</si>
  <si>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</si>
  <si>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</si>
  <si>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</si>
  <si>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</si>
  <si>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</si>
  <si>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</si>
  <si>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</si>
  <si>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</si>
  <si>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</si>
  <si>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</si>
  <si>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</si>
  <si>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</si>
  <si>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</si>
  <si>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</si>
  <si>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</si>
  <si>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</si>
  <si>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</si>
  <si>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</si>
  <si>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</si>
  <si>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</si>
  <si>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</si>
  <si>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</si>
  <si>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</si>
  <si>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</si>
  <si>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</si>
  <si>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</si>
  <si>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</si>
  <si>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</si>
  <si>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</si>
  <si>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</si>
  <si>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</si>
  <si>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</si>
  <si>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</si>
  <si>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</si>
  <si>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</si>
  <si>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</si>
  <si>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</si>
  <si>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</si>
  <si>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</si>
  <si>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</si>
  <si>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</si>
  <si>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</si>
  <si>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</si>
  <si>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</si>
  <si>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</si>
  <si>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</si>
  <si>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</si>
  <si>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</si>
  <si>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</si>
  <si>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</si>
  <si>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</si>
  <si>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</si>
  <si>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</si>
  <si>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</si>
  <si>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</si>
  <si>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</si>
  <si>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</si>
  <si>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</si>
  <si>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</si>
  <si>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</si>
  <si>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</si>
  <si>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</si>
  <si>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</si>
  <si>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</si>
  <si>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</si>
  <si>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</si>
  <si>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</si>
  <si>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</si>
  <si>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</si>
  <si>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</si>
  <si>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</si>
  <si>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</si>
  <si>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</si>
  <si>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</si>
  <si>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</si>
  <si>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</si>
  <si>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</si>
  <si>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</si>
  <si>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</si>
  <si>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</si>
  <si>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</si>
  <si>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</si>
  <si>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</si>
  <si>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</si>
  <si>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</si>
  <si>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</si>
  <si>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</si>
  <si>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</si>
  <si>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</si>
  <si>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</si>
  <si>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</si>
  <si>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</si>
  <si>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</si>
  <si>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</si>
  <si>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</si>
  <si>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</si>
  <si>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</si>
  <si>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</si>
  <si>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</si>
  <si>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</si>
  <si>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</si>
  <si>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</si>
  <si>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</si>
  <si>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</si>
  <si>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</si>
  <si>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</si>
  <si>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</si>
  <si>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</si>
  <si>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</si>
  <si>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</si>
  <si>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</si>
  <si>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</si>
  <si>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</si>
  <si>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</si>
  <si>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</si>
  <si>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</si>
  <si>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</si>
  <si>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</si>
  <si>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</si>
  <si>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</si>
  <si>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</si>
  <si>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</si>
  <si>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</si>
  <si>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</si>
  <si>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</si>
  <si>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</si>
  <si>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</si>
  <si>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</si>
  <si>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</si>
  <si>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</si>
  <si>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</si>
  <si>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</si>
  <si>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</si>
  <si>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</si>
  <si>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</si>
  <si>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</si>
  <si>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</si>
  <si>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</si>
  <si>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</si>
  <si>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</si>
  <si>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</si>
  <si>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</si>
  <si>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</si>
  <si>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</si>
  <si>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</si>
  <si>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</si>
  <si>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</si>
  <si>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</si>
  <si>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</si>
  <si>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</si>
  <si>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</si>
  <si>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</si>
  <si>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</si>
  <si>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</si>
  <si>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</si>
  <si>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</si>
  <si>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</si>
  <si>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</si>
  <si>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</si>
  <si>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</si>
  <si>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</si>
  <si>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</si>
  <si>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</si>
  <si>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</si>
  <si>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</si>
  <si>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</si>
  <si>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</si>
  <si>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</si>
  <si>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</si>
  <si>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</si>
  <si>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</si>
  <si>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</si>
  <si>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</si>
  <si>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</si>
  <si>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</si>
  <si>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</si>
  <si>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</si>
  <si>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</si>
  <si>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</si>
  <si>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</si>
  <si>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</si>
  <si>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</si>
  <si>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</si>
  <si>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</si>
  <si>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</si>
  <si>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</si>
  <si>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</si>
  <si>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</si>
  <si>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</si>
  <si>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</si>
  <si>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</si>
  <si>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</si>
  <si>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</si>
  <si>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</si>
  <si>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</si>
  <si>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</si>
  <si>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</si>
  <si>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</si>
  <si>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</si>
  <si>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</si>
  <si>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</si>
  <si>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</si>
  <si>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</si>
  <si>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</si>
  <si>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</si>
  <si>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</si>
  <si>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</si>
  <si>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</si>
  <si>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</si>
  <si>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</si>
  <si>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</si>
  <si>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</si>
  <si>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</si>
  <si>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</si>
  <si>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</si>
  <si>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</si>
  <si>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</si>
  <si>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</si>
  <si>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</si>
  <si>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</si>
  <si>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</si>
  <si>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</si>
  <si>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</si>
  <si>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</si>
  <si>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</si>
  <si>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</si>
  <si>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</si>
  <si>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</si>
  <si>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</si>
  <si>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</si>
  <si>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</si>
  <si>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</si>
  <si>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</si>
  <si>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</si>
  <si>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</si>
  <si>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</si>
  <si>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</si>
  <si>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</si>
  <si>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</si>
  <si>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</si>
  <si>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</si>
  <si>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</si>
  <si>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</si>
  <si>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</si>
  <si>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</si>
  <si>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</si>
  <si>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</si>
  <si>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</si>
  <si>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</si>
  <si>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</si>
  <si>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</si>
  <si>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</si>
  <si>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</si>
  <si>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</si>
  <si>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</si>
  <si>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</si>
  <si>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</si>
  <si>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</si>
  <si>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</si>
  <si>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</si>
  <si>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</si>
  <si>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</si>
  <si>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</si>
  <si>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</si>
  <si>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</si>
  <si>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</si>
  <si>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</si>
  <si>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</si>
  <si>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</si>
  <si>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</si>
  <si>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</si>
  <si>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</si>
  <si>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</si>
  <si>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</si>
  <si>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</si>
  <si>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</si>
  <si>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</si>
  <si>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</si>
  <si>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</si>
  <si>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</si>
  <si>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</si>
  <si>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</si>
  <si>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</si>
  <si>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</si>
  <si>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</si>
  <si>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</si>
  <si>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</si>
  <si>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</si>
  <si>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</si>
  <si>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</si>
  <si>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</si>
  <si>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</si>
  <si>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</si>
  <si>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</si>
  <si>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</si>
  <si>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</si>
  <si>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</si>
  <si>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</si>
  <si>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</si>
  <si>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</si>
  <si>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</si>
  <si>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</si>
  <si>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</si>
  <si>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</si>
  <si>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</si>
  <si>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</si>
  <si>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</si>
  <si>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</si>
  <si>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</si>
  <si>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</si>
  <si>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</si>
  <si>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</si>
  <si>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</si>
  <si>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</si>
  <si>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</si>
  <si>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</si>
  <si>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</si>
  <si>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</si>
  <si>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</si>
  <si>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</si>
  <si>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</si>
  <si>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</si>
  <si>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</si>
  <si>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</si>
  <si>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</si>
  <si>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</si>
  <si>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</si>
  <si>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</si>
  <si>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</si>
  <si>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</si>
  <si>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</si>
  <si>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</si>
  <si>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</si>
  <si>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</si>
  <si>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</si>
  <si>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</si>
  <si>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</si>
  <si>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</si>
  <si>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</si>
  <si>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</si>
  <si>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</si>
  <si>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</si>
  <si>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</si>
  <si>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</si>
  <si>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</si>
  <si>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</si>
  <si>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</si>
  <si>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</si>
  <si>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</si>
  <si>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</si>
  <si>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</si>
  <si>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</si>
  <si>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</si>
  <si>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</si>
  <si>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</si>
  <si>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</si>
  <si>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</si>
  <si>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</si>
  <si>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</si>
  <si>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</si>
  <si>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</si>
  <si>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</si>
  <si>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</si>
  <si>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</si>
  <si>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</si>
  <si>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</si>
  <si>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</si>
  <si>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</si>
  <si>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</si>
  <si>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</si>
  <si>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</si>
  <si>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</si>
  <si>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</si>
  <si>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</si>
  <si>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</si>
  <si>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</si>
  <si>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</si>
  <si>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</si>
  <si>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</si>
  <si>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</si>
  <si>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</si>
  <si>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</si>
  <si>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</si>
  <si>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</si>
  <si>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</si>
  <si>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</si>
  <si>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</si>
  <si>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</si>
  <si>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</si>
  <si>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</si>
  <si>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</si>
  <si>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</si>
  <si>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</si>
  <si>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</si>
  <si>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</si>
  <si>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</si>
  <si>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</si>
  <si>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</si>
  <si>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</si>
  <si>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</si>
  <si>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</si>
  <si>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</si>
  <si>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</si>
  <si>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</si>
  <si>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</si>
  <si>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</si>
  <si>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</si>
  <si>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</si>
  <si>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</si>
  <si>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</si>
  <si>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</si>
  <si>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</si>
  <si>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</si>
  <si>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</si>
  <si>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</si>
  <si>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</si>
  <si>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</si>
  <si>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</si>
  <si>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</si>
  <si>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</si>
  <si>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</si>
  <si>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</si>
  <si>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</si>
  <si>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</si>
  <si>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</si>
  <si>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</si>
  <si>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</si>
  <si>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</si>
  <si>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</si>
  <si>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</si>
  <si>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</si>
  <si>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</si>
  <si>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</si>
  <si>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</si>
  <si>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</si>
  <si>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</si>
  <si>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</si>
  <si>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</si>
  <si>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</si>
  <si>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</si>
  <si>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</si>
  <si>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</si>
  <si>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</si>
  <si>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</si>
  <si>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</si>
  <si>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</si>
  <si>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</si>
  <si>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</si>
  <si>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</si>
  <si>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</si>
  <si>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</si>
  <si>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</si>
  <si>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</si>
  <si>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</si>
  <si>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</si>
  <si>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</si>
  <si>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</si>
  <si>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</si>
  <si>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</si>
  <si>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</si>
  <si>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</si>
  <si>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</si>
  <si>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</si>
  <si>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</si>
  <si>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</si>
  <si>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</si>
  <si>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</si>
  <si>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</si>
  <si>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</si>
  <si>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</si>
  <si>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</si>
  <si>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</si>
  <si>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</si>
  <si>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</si>
  <si>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</si>
  <si>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</si>
  <si>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</si>
  <si>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</si>
  <si>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</si>
  <si>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</si>
  <si>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</si>
  <si>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</si>
  <si>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</si>
  <si>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</si>
  <si>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</si>
  <si>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</si>
  <si>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</si>
  <si>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</si>
  <si>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</si>
  <si>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</si>
  <si>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</si>
  <si>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</si>
  <si>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</si>
  <si>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</si>
  <si>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</si>
  <si>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</si>
  <si>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</si>
  <si>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</si>
  <si>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</si>
  <si>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</si>
  <si>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</si>
  <si>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</si>
  <si>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</si>
  <si>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</si>
  <si>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</si>
  <si>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</si>
  <si>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</si>
  <si>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</si>
  <si>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</si>
  <si>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</si>
  <si>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</si>
  <si>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</si>
  <si>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</si>
  <si>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</si>
  <si>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</si>
  <si>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</si>
  <si>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</si>
  <si>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</si>
  <si>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</si>
  <si>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</si>
  <si>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</si>
  <si>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</si>
  <si>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</si>
  <si>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</si>
  <si>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</si>
  <si>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</si>
  <si>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</si>
  <si>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</si>
  <si>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</si>
  <si>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</si>
  <si>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</si>
  <si>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</si>
  <si>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</si>
  <si>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</si>
  <si>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</si>
  <si>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</si>
  <si>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</si>
  <si>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</si>
  <si>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</si>
  <si>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</si>
  <si>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</si>
  <si>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</si>
  <si>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</si>
  <si>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</si>
  <si>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</si>
  <si>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</si>
  <si>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</si>
  <si>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</si>
  <si>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</si>
  <si>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</si>
  <si>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</si>
  <si>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</si>
  <si>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</si>
  <si>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</si>
  <si>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</si>
  <si>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</si>
  <si>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</si>
  <si>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</si>
  <si>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</si>
  <si>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</si>
  <si>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</si>
  <si>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</si>
  <si>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</si>
  <si>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</si>
  <si>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</si>
  <si>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</si>
  <si>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</si>
  <si>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</si>
  <si>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</si>
  <si>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</si>
  <si>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</si>
  <si>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</si>
  <si>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</si>
  <si>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</si>
  <si>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</si>
  <si>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</si>
  <si>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</si>
  <si>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</si>
  <si>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</si>
  <si>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</si>
  <si>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</si>
  <si>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</si>
  <si>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</si>
  <si>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</si>
  <si>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</si>
  <si>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</si>
  <si>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</si>
  <si>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</si>
  <si>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</si>
  <si>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</si>
  <si>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</si>
  <si>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</si>
  <si>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</si>
  <si>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</si>
  <si>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</si>
  <si>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</si>
  <si>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</si>
  <si>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</si>
  <si>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</si>
  <si>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</si>
  <si>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</si>
  <si>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</si>
  <si>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</si>
  <si>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</si>
  <si>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</si>
  <si>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</si>
  <si>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</si>
  <si>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</si>
  <si>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</si>
  <si>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</si>
  <si>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</si>
  <si>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</si>
  <si>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</si>
  <si>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</si>
  <si>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</si>
  <si>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</si>
  <si>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</si>
  <si>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</si>
  <si>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</si>
  <si>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</si>
  <si>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</si>
  <si>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</si>
  <si>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</si>
  <si>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</si>
  <si>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</si>
  <si>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</si>
  <si>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</si>
  <si>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</si>
  <si>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</si>
  <si>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</si>
  <si>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</si>
  <si>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</si>
  <si>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</si>
  <si>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</si>
  <si>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</si>
  <si>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</si>
  <si>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</si>
  <si>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</si>
  <si>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</si>
  <si>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</si>
  <si>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</si>
  <si>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</si>
  <si>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</si>
  <si>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</si>
  <si>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</si>
  <si>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</si>
  <si>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</si>
  <si>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</si>
  <si>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</si>
  <si>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</si>
  <si>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</si>
  <si>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</si>
  <si>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</si>
  <si>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</si>
  <si>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</si>
  <si>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</si>
  <si>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</si>
  <si>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</si>
  <si>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</si>
  <si>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</si>
  <si>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</si>
  <si>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</si>
  <si>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</si>
  <si>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</si>
  <si>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</si>
  <si>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</si>
  <si>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</si>
  <si>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</si>
  <si>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</si>
  <si>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</si>
  <si>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</si>
  <si>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</si>
  <si>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</si>
  <si>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</si>
  <si>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</si>
  <si>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</si>
  <si>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</si>
  <si>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</si>
  <si>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</si>
  <si>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</si>
  <si>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</si>
  <si>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</si>
  <si>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</si>
  <si>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</si>
  <si>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</si>
  <si>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</si>
  <si>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</si>
  <si>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</si>
  <si>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</si>
  <si>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</si>
  <si>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</si>
  <si>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</si>
  <si>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</si>
  <si>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</si>
  <si>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</si>
  <si>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</si>
  <si>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</si>
  <si>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</si>
  <si>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</si>
  <si>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</si>
  <si>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</si>
  <si>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</si>
  <si>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</si>
  <si>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</si>
  <si>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</si>
  <si>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</si>
  <si>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</si>
  <si>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</si>
  <si>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</si>
  <si>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</si>
  <si>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</si>
  <si>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</si>
  <si>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</si>
  <si>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</si>
  <si>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</si>
  <si>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</si>
  <si>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</si>
  <si>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</si>
  <si>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</si>
  <si>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</si>
  <si>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</si>
  <si>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</si>
  <si>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</si>
  <si>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</si>
  <si>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</si>
  <si>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</si>
  <si>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</si>
  <si>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</si>
  <si>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</si>
  <si>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</si>
  <si>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</si>
  <si>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</si>
  <si>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</si>
  <si>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</si>
  <si>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</si>
  <si>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</si>
  <si>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</si>
  <si>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</si>
  <si>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</si>
  <si>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</si>
  <si>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</si>
  <si>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</si>
  <si>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</si>
  <si>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</si>
  <si>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</si>
  <si>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</si>
  <si>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</si>
  <si>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</si>
  <si>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</si>
  <si>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</si>
  <si>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</si>
  <si>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</si>
  <si>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</si>
  <si>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</si>
  <si>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</si>
  <si>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</si>
  <si>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</si>
  <si>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</si>
  <si>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</si>
  <si>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</si>
  <si>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</si>
  <si>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</si>
  <si>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</si>
  <si>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</si>
  <si>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</si>
  <si>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</si>
  <si>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</si>
  <si>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</si>
  <si>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</si>
  <si>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</si>
  <si>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</si>
  <si>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</si>
  <si>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</si>
  <si>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</si>
  <si>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</si>
  <si>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</si>
  <si>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</si>
  <si>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</si>
  <si>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</si>
  <si>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</si>
  <si>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</si>
  <si>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</si>
  <si>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</si>
  <si>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</si>
  <si>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</si>
  <si>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</si>
  <si>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</si>
  <si>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</si>
  <si>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</si>
  <si>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</si>
  <si>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</si>
  <si>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</si>
  <si>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</si>
  <si>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</si>
  <si>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</si>
  <si>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</si>
  <si>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</si>
  <si>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</si>
  <si>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</si>
  <si>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</si>
  <si>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</si>
  <si>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</si>
  <si>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</si>
  <si>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</si>
  <si>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</si>
  <si>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</si>
  <si>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</si>
  <si>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</si>
  <si>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</si>
  <si>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</si>
  <si>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</si>
  <si>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</si>
  <si>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</si>
  <si>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</si>
  <si>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</si>
  <si>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</si>
  <si>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</si>
  <si>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</si>
  <si>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</si>
  <si>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</si>
  <si>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</si>
  <si>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</si>
  <si>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</si>
  <si>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</si>
  <si>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</si>
  <si>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</si>
  <si>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</si>
  <si>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</si>
  <si>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</si>
  <si>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</si>
  <si>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</si>
  <si>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</si>
  <si>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</si>
  <si>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</si>
  <si>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</si>
  <si>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</si>
  <si>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</si>
  <si>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</si>
  <si>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</si>
  <si>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</si>
  <si>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</si>
  <si>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</si>
  <si>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</si>
  <si>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</si>
  <si>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</si>
  <si>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</si>
  <si>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</si>
  <si>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</si>
  <si>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</si>
  <si>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</si>
  <si>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</si>
  <si>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</si>
  <si>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</si>
  <si>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</si>
  <si>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</si>
  <si>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</si>
  <si>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</si>
  <si>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</si>
  <si>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</si>
  <si>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</si>
  <si>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</si>
  <si>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</si>
  <si>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</si>
  <si>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</si>
  <si>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</si>
  <si>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</si>
  <si>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</si>
  <si>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</si>
  <si>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</si>
  <si>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</si>
  <si>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</si>
  <si>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</si>
  <si>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</si>
  <si>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</si>
  <si>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</si>
  <si>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</si>
  <si>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</si>
  <si>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</si>
  <si>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</si>
  <si>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</si>
  <si>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</si>
  <si>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</si>
  <si>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</si>
  <si>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</si>
  <si>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</si>
  <si>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</si>
  <si>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</si>
  <si>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</si>
  <si>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</si>
  <si>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</si>
  <si>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</si>
  <si>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</si>
  <si>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</si>
  <si>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</si>
  <si>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</si>
  <si>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</si>
  <si>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</si>
  <si>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</si>
  <si>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</si>
  <si>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</si>
  <si>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</si>
  <si>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</si>
  <si>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</si>
  <si>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</si>
  <si>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</si>
  <si>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</si>
  <si>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</si>
  <si>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</si>
  <si>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</si>
  <si>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</si>
  <si>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</si>
  <si>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</si>
  <si>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</si>
  <si>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</si>
  <si>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</si>
  <si>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</si>
  <si>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</si>
  <si>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</si>
  <si>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</si>
  <si>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</si>
  <si>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</si>
  <si>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</si>
  <si>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</si>
  <si>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</si>
  <si>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</si>
  <si>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</si>
  <si>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</si>
  <si>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</si>
  <si>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</si>
  <si>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</si>
  <si>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</si>
  <si>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</si>
  <si>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</si>
  <si>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</si>
  <si>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</si>
  <si>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</si>
  <si>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</si>
  <si>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</si>
  <si>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</si>
  <si>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</si>
  <si>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</si>
  <si>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</si>
  <si>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</si>
  <si>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</si>
  <si>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</si>
  <si>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</si>
  <si>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</si>
  <si>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</si>
  <si>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</si>
  <si>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</si>
  <si>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</si>
  <si>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</si>
  <si>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</si>
  <si>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</si>
  <si>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</si>
  <si>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</si>
  <si>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</si>
  <si>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</si>
  <si>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</si>
  <si>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</si>
  <si>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</si>
  <si>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</si>
  <si>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</si>
  <si>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</si>
  <si>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</si>
  <si>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</si>
  <si>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</si>
  <si>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</si>
  <si>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</si>
  <si>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</si>
  <si>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</si>
  <si>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</si>
  <si>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</si>
  <si>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</si>
  <si>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</si>
  <si>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</si>
  <si>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</si>
  <si>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</si>
  <si>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</si>
  <si>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</si>
  <si>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</si>
  <si>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</si>
  <si>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</si>
  <si>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</si>
  <si>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</si>
  <si>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</si>
  <si>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</si>
  <si>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</si>
  <si>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</si>
  <si>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</si>
  <si>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</si>
  <si>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</si>
  <si>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</si>
  <si>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</si>
  <si>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</si>
  <si>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</si>
  <si>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</si>
  <si>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</si>
  <si>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</si>
  <si>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</si>
  <si>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</si>
  <si>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</si>
  <si>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</si>
  <si>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</si>
  <si>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</si>
  <si>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</si>
  <si>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</si>
  <si>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</si>
  <si>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</si>
  <si>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</si>
  <si>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</si>
  <si>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</si>
  <si>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</si>
  <si>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</si>
  <si>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</si>
  <si>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</si>
  <si>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</si>
  <si>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</si>
  <si>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</si>
  <si>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</si>
  <si>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</si>
  <si>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</si>
  <si>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</si>
  <si>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</si>
  <si>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</si>
  <si>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</si>
  <si>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</si>
  <si>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</si>
  <si>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</si>
  <si>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</si>
  <si>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</si>
  <si>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</si>
  <si>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</si>
  <si>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</si>
  <si>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</si>
  <si>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</si>
  <si>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</si>
  <si>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</si>
  <si>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</si>
  <si>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</si>
  <si>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</si>
  <si>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</si>
  <si>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</si>
  <si>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</si>
  <si>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</si>
  <si>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</si>
  <si>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</si>
  <si>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</si>
  <si>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</si>
  <si>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</si>
  <si>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</si>
  <si>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</si>
  <si>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</si>
  <si>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</si>
  <si>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</si>
  <si>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</si>
  <si>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</si>
  <si>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</si>
  <si>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</si>
  <si>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</si>
  <si>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</si>
  <si>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</si>
  <si>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</si>
  <si>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</si>
  <si>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</si>
  <si>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</si>
  <si>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</si>
  <si>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</si>
  <si>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</si>
  <si>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</si>
  <si>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</si>
  <si>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</si>
  <si>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</si>
  <si>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</si>
  <si>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</si>
  <si>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</si>
  <si>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</si>
  <si>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</si>
  <si>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</si>
  <si>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</si>
  <si>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</si>
  <si>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</si>
  <si>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</si>
  <si>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</si>
  <si>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</si>
  <si>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</si>
  <si>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</si>
  <si>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</si>
  <si>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</si>
  <si>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</si>
  <si>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</si>
  <si>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</si>
  <si>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</si>
  <si>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</si>
  <si>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</si>
  <si>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</si>
  <si>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</si>
  <si>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</si>
  <si>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</si>
  <si>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</si>
  <si>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</si>
  <si>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</si>
  <si>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</si>
  <si>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</si>
  <si>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</si>
  <si>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</si>
  <si>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</si>
  <si>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</si>
  <si>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</si>
  <si>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</si>
  <si>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</si>
  <si>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</si>
  <si>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</si>
  <si>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</si>
  <si>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</si>
  <si>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</si>
  <si>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</si>
  <si>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</si>
  <si>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</si>
  <si>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</si>
  <si>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</si>
  <si>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</si>
  <si>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</si>
  <si>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</si>
  <si>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</si>
  <si>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</si>
  <si>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</si>
  <si>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</si>
  <si>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</si>
  <si>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</si>
  <si>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</si>
  <si>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</si>
  <si>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</si>
  <si>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</si>
  <si>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</si>
  <si>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</si>
  <si>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</si>
  <si>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</si>
  <si>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</si>
  <si>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</si>
  <si>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</si>
  <si>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</si>
  <si>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</si>
  <si>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</si>
  <si>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</si>
  <si>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</si>
  <si>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</si>
  <si>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</si>
  <si>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</si>
  <si>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</si>
  <si>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</si>
  <si>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</si>
  <si>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</si>
  <si>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</si>
  <si>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</si>
  <si>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</si>
  <si>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</si>
  <si>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</si>
  <si>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</si>
  <si>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</si>
  <si>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</si>
  <si>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</si>
  <si>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</si>
  <si>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</si>
  <si>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</si>
  <si>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</si>
  <si>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</si>
  <si>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</si>
  <si>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</si>
  <si>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</si>
  <si>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</si>
  <si>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</si>
  <si>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</si>
  <si>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</si>
  <si>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</si>
  <si>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</si>
  <si>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</si>
  <si>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</si>
  <si>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</si>
  <si>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</si>
  <si>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</si>
  <si>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</si>
  <si>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</si>
  <si>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</si>
  <si>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</si>
  <si>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</si>
  <si>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</si>
  <si>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</si>
  <si>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</si>
  <si>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</si>
  <si>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</si>
  <si>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</si>
  <si>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</si>
  <si>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</si>
  <si>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</si>
  <si>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</si>
  <si>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</si>
  <si>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</si>
  <si>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</si>
  <si>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</si>
  <si>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</si>
  <si>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</si>
  <si>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</si>
  <si>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</si>
  <si>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</si>
  <si>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</si>
  <si>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</si>
  <si>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</si>
  <si>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</si>
  <si>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</si>
  <si>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</si>
  <si>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</si>
  <si>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</si>
  <si>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</si>
  <si>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</si>
  <si>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</si>
  <si>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</si>
  <si>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</si>
  <si>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</si>
  <si>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</si>
  <si>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</si>
  <si>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</si>
  <si>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</si>
  <si>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</si>
  <si>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</si>
  <si>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</si>
  <si>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</si>
  <si>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</si>
  <si>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</si>
  <si>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</si>
  <si>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</si>
  <si>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</si>
  <si>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</si>
  <si>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</si>
  <si>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</si>
  <si>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</si>
  <si>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</si>
  <si>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</si>
  <si>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</si>
  <si>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</si>
  <si>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</si>
  <si>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</si>
  <si>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</si>
  <si>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</si>
  <si>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</si>
  <si>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</si>
  <si>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</si>
  <si>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</si>
  <si>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</si>
  <si>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</si>
  <si>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</si>
  <si>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</si>
  <si>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</si>
  <si>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</si>
  <si>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</si>
  <si>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</si>
  <si>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</si>
  <si>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</si>
  <si>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</si>
  <si>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</si>
  <si>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</si>
  <si>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</si>
  <si>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</si>
  <si>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</si>
  <si>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</si>
  <si>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</si>
  <si>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</si>
  <si>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</si>
  <si>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</si>
  <si>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</si>
  <si>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</si>
  <si>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</si>
  <si>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</si>
  <si>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</si>
  <si>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</si>
  <si>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</si>
  <si>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</si>
  <si>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</si>
  <si>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</si>
  <si>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</si>
  <si>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</si>
  <si>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</si>
  <si>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</si>
  <si>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</si>
  <si>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</si>
  <si>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</si>
  <si>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</si>
  <si>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</si>
  <si>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</si>
  <si>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</si>
  <si>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</si>
  <si>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</si>
  <si>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</si>
  <si>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</si>
  <si>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</si>
  <si>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</si>
  <si>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</si>
  <si>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</si>
  <si>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</si>
  <si>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</si>
  <si>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</si>
  <si>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</si>
  <si>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</si>
  <si>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</si>
  <si>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</si>
  <si>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</si>
  <si>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</si>
  <si>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</si>
  <si>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</si>
  <si>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</si>
  <si>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</si>
  <si>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</si>
  <si>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</si>
  <si>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</si>
  <si>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</si>
  <si>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</si>
  <si>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</si>
  <si>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</si>
  <si>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</si>
  <si>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</si>
  <si>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</si>
  <si>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</si>
  <si>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</si>
  <si>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</si>
  <si>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</si>
  <si>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</si>
  <si>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</si>
  <si>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</si>
  <si>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</si>
  <si>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</si>
  <si>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</si>
  <si>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</si>
  <si>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</si>
  <si>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</si>
  <si>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</si>
  <si>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</si>
  <si>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</si>
  <si>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</si>
  <si>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</si>
  <si>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</si>
  <si>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</si>
  <si>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</si>
  <si>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</si>
  <si>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</si>
  <si>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</si>
  <si>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</si>
  <si>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</si>
  <si>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</si>
  <si>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</si>
  <si>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</si>
  <si>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</si>
  <si>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</si>
  <si>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</si>
  <si>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</si>
  <si>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</si>
  <si>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</si>
  <si>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</si>
  <si>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</si>
  <si>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</si>
  <si>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</si>
  <si>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</si>
  <si>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</si>
  <si>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</si>
  <si>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</si>
  <si>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</si>
  <si>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</si>
  <si>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</si>
  <si>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</si>
  <si>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</si>
  <si>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</si>
  <si>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</si>
  <si>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</si>
  <si>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</si>
  <si>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</si>
  <si>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</si>
  <si>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</si>
  <si>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</si>
  <si>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</si>
  <si>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</si>
  <si>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</si>
  <si>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</si>
  <si>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</si>
  <si>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</si>
  <si>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</si>
  <si>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</si>
  <si>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</si>
  <si>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</si>
  <si>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</si>
  <si>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</si>
  <si>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</si>
  <si>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</si>
  <si>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</si>
  <si>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</si>
  <si>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</si>
  <si>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</si>
  <si>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</si>
  <si>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</si>
  <si>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</si>
  <si>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</si>
  <si>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</si>
  <si>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</si>
  <si>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</si>
  <si>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</si>
  <si>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</si>
  <si>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</si>
  <si>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</si>
  <si>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</si>
  <si>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</si>
  <si>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</si>
  <si>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</si>
  <si>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</si>
  <si>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</si>
  <si>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</si>
  <si>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</si>
  <si>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</si>
  <si>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</si>
  <si>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</si>
  <si>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</si>
  <si>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</si>
  <si>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</si>
  <si>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</si>
  <si>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</si>
  <si>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</si>
  <si>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</si>
  <si>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</si>
  <si>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</si>
  <si>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</si>
  <si>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</si>
  <si>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</si>
  <si>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</si>
  <si>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</si>
  <si>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</si>
  <si>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</si>
  <si>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</si>
  <si>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</si>
  <si>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</si>
  <si>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</si>
  <si>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</si>
  <si>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</si>
  <si>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</si>
  <si>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</si>
  <si>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</si>
  <si>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</si>
  <si>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</si>
  <si>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</si>
  <si>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</si>
  <si>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</si>
  <si>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</si>
  <si>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</si>
  <si>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</si>
  <si>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</si>
  <si>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</si>
  <si>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</si>
  <si>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</si>
  <si>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</si>
  <si>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</si>
  <si>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</si>
  <si>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</si>
  <si>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</si>
  <si>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</si>
  <si>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</si>
  <si>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</si>
  <si>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</si>
  <si>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</si>
  <si>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</si>
  <si>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</si>
  <si>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</si>
  <si>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</si>
  <si>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</si>
  <si>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</si>
  <si>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</si>
  <si>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</si>
  <si>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</si>
  <si>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</si>
  <si>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</si>
  <si>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</si>
  <si>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</si>
  <si>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</si>
  <si>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</si>
  <si>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</si>
  <si>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</si>
  <si>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</si>
  <si>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</si>
  <si>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</si>
  <si>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</si>
  <si>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</si>
  <si>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</si>
  <si>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</si>
  <si>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</si>
  <si>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</si>
  <si>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</si>
  <si>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</si>
  <si>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</si>
  <si>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</si>
  <si>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</si>
  <si>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</si>
  <si>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</si>
  <si>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</si>
  <si>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</si>
  <si>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</si>
  <si>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</si>
  <si>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</si>
  <si>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</si>
  <si>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</si>
  <si>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</si>
  <si>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</si>
  <si>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</si>
  <si>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</si>
  <si>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</si>
  <si>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</si>
  <si>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</si>
  <si>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</si>
  <si>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</si>
  <si>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</si>
  <si>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</si>
  <si>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</si>
  <si>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</si>
  <si>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</si>
  <si>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</si>
  <si>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</si>
  <si>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</si>
  <si>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</si>
  <si>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</si>
  <si>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</si>
  <si>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</si>
  <si>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</si>
  <si>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</si>
  <si>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</si>
  <si>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</si>
  <si>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</si>
  <si>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</si>
  <si>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</si>
  <si>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</si>
  <si>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</si>
  <si>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</si>
  <si>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</si>
  <si>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</si>
  <si>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</si>
  <si>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</si>
  <si>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</si>
  <si>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</si>
  <si>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</si>
  <si>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</si>
  <si>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</si>
  <si>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</si>
  <si>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</si>
  <si>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</si>
  <si>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</si>
  <si>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</si>
  <si>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</si>
  <si>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</si>
  <si>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</si>
  <si>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</si>
  <si>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</si>
  <si>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</si>
  <si>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</si>
  <si>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</si>
  <si>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</si>
  <si>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</si>
  <si>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</si>
  <si>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</si>
  <si>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</si>
  <si>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</si>
  <si>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</si>
  <si>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</si>
  <si>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</si>
  <si>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</si>
  <si>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</si>
  <si>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</si>
  <si>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</si>
  <si>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</si>
  <si>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</si>
  <si>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</si>
  <si>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</si>
  <si>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</si>
  <si>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</si>
  <si>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</si>
  <si>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</si>
  <si>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</si>
  <si>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</si>
  <si>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</si>
  <si>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</si>
  <si>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</si>
  <si>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</si>
  <si>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</si>
  <si>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</si>
  <si>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</si>
  <si>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</si>
  <si>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</si>
  <si>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</si>
  <si>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</si>
  <si>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</si>
  <si>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</si>
  <si>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</si>
  <si>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</si>
  <si>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</si>
  <si>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</si>
  <si>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</si>
  <si>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</si>
  <si>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</si>
  <si>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</si>
  <si>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</si>
  <si>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</si>
  <si>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</si>
  <si>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</si>
  <si>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</si>
  <si>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</si>
  <si>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</si>
  <si>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</si>
  <si>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</si>
  <si>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</si>
  <si>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</si>
  <si>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</si>
  <si>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</si>
  <si>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</si>
  <si>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</si>
  <si>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</si>
  <si>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</si>
  <si>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</si>
  <si>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</si>
  <si>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</si>
  <si>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</si>
  <si>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</si>
  <si>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</si>
  <si>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</si>
  <si>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</si>
  <si>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</si>
  <si>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</si>
  <si>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</si>
  <si>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</si>
  <si>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</si>
  <si>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</si>
  <si>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</si>
  <si>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</si>
  <si>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</si>
  <si>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</si>
  <si>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</si>
  <si>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</si>
  <si>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</si>
  <si>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</si>
  <si>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</si>
  <si>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</si>
  <si>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</si>
  <si>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</si>
  <si>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</si>
  <si>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</si>
  <si>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</si>
  <si>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</si>
  <si>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</si>
  <si>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</si>
  <si>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</si>
  <si>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</si>
  <si>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</si>
  <si>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</si>
  <si>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</si>
  <si>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</si>
  <si>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</si>
  <si>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</si>
  <si>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</si>
  <si>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</si>
  <si>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</si>
  <si>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</si>
  <si>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</si>
  <si>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</si>
  <si>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</si>
  <si>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</si>
  <si>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</si>
  <si>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</si>
  <si>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</si>
  <si>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</si>
  <si>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</si>
  <si>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</si>
  <si>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</si>
  <si>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</si>
  <si>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</si>
  <si>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</si>
  <si>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</si>
  <si>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</si>
  <si>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</si>
  <si>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</si>
  <si>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</si>
  <si>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</si>
  <si>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</si>
  <si>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</si>
  <si>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</si>
  <si>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</si>
  <si>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</si>
  <si>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</si>
  <si>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</si>
  <si>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</si>
  <si>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</si>
  <si>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</si>
  <si>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</si>
  <si>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</si>
  <si>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</si>
  <si>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</si>
  <si>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</si>
  <si>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</si>
  <si>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</si>
  <si>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</si>
  <si>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</si>
  <si>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</si>
  <si>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</si>
  <si>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</si>
  <si>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</si>
  <si>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</si>
  <si>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</si>
  <si>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</si>
  <si>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</si>
  <si>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</si>
  <si>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</si>
  <si>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</si>
  <si>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</si>
  <si>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</si>
  <si>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</si>
  <si>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</si>
  <si>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</si>
  <si>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</si>
  <si>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</si>
  <si>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</si>
  <si>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</si>
  <si>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</si>
  <si>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</si>
  <si>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</si>
  <si>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</si>
  <si>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</si>
  <si>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</si>
  <si>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</si>
  <si>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</si>
  <si>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</si>
  <si>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</si>
  <si>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</si>
  <si>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</si>
  <si>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</si>
  <si>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</si>
  <si>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</si>
  <si>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</si>
  <si>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</si>
  <si>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</si>
  <si>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</si>
  <si>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</si>
  <si>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</si>
  <si>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</si>
  <si>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</si>
  <si>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</si>
  <si>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</si>
  <si>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</si>
  <si>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</si>
  <si>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</si>
  <si>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</si>
  <si>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</si>
  <si>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</si>
  <si>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</si>
  <si>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</si>
  <si>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</si>
  <si>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</si>
  <si>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</si>
  <si>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</si>
  <si>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</si>
  <si>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</si>
  <si>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</si>
  <si>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</si>
  <si>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</si>
  <si>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</si>
  <si>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</si>
  <si>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</si>
  <si>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</si>
  <si>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</si>
  <si>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</si>
  <si>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</si>
  <si>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</si>
  <si>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</si>
  <si>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</si>
  <si>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</si>
  <si>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</si>
  <si>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</si>
  <si>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</si>
  <si>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</si>
  <si>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</si>
  <si>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</si>
  <si>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</si>
  <si>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</si>
  <si>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</si>
  <si>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</si>
  <si>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</si>
  <si>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</si>
  <si>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</si>
  <si>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</si>
  <si>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</si>
  <si>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</si>
  <si>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</si>
  <si>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</si>
  <si>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</si>
  <si>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</si>
  <si>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</si>
  <si>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</si>
  <si>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</si>
  <si>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</si>
  <si>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</si>
  <si>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</si>
  <si>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</si>
  <si>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</si>
  <si>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</si>
  <si>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</si>
  <si>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</si>
  <si>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</si>
  <si>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</si>
  <si>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</si>
  <si>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</si>
  <si>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</si>
  <si>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</si>
  <si>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</si>
  <si>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</si>
  <si>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</si>
  <si>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</si>
  <si>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</si>
  <si>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</si>
  <si>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</si>
  <si>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</si>
  <si>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</si>
  <si>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</si>
  <si>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</si>
  <si>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</si>
  <si>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</si>
  <si>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</si>
  <si>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</si>
  <si>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</si>
  <si>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</si>
  <si>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</si>
  <si>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</si>
  <si>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</si>
  <si>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</si>
  <si>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</si>
  <si>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</si>
  <si>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</si>
  <si>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</si>
  <si>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</si>
  <si>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</si>
  <si>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</si>
  <si>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</si>
  <si>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</si>
  <si>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</si>
  <si>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</si>
  <si>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</si>
  <si>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</si>
  <si>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</si>
  <si>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</si>
  <si>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</si>
  <si>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</si>
  <si>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</si>
  <si>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</si>
  <si>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</si>
  <si>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</si>
  <si>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</si>
  <si>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</si>
  <si>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</si>
  <si>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</si>
  <si>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</si>
  <si>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</si>
  <si>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</si>
  <si>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</si>
  <si>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</si>
  <si>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</si>
  <si>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</si>
  <si>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</si>
  <si>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</si>
  <si>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</si>
  <si>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</si>
  <si>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</si>
  <si>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</si>
  <si>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</si>
  <si>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</si>
  <si>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</si>
  <si>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</si>
  <si>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</si>
  <si>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</si>
  <si>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</si>
  <si>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</si>
  <si>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</si>
  <si>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</si>
  <si>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</si>
  <si>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</si>
  <si>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</si>
  <si>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</si>
  <si>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</si>
  <si>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</si>
  <si>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</si>
  <si>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</si>
  <si>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</si>
  <si>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</si>
  <si>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</si>
  <si>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</si>
  <si>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</si>
  <si>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</si>
  <si>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</si>
  <si>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</si>
  <si>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</si>
  <si>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</si>
  <si>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</si>
  <si>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</si>
  <si>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</si>
  <si>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</si>
  <si>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</si>
  <si>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</si>
  <si>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</si>
  <si>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</si>
  <si>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</si>
  <si>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</si>
  <si>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</si>
  <si>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</si>
  <si>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</si>
  <si>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</si>
  <si>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</si>
  <si>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</si>
  <si>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</si>
  <si>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</si>
  <si>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</si>
  <si>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</si>
  <si>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</si>
  <si>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</si>
  <si>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</si>
  <si>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</si>
  <si>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</si>
  <si>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</si>
  <si>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</si>
  <si>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</si>
  <si>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</si>
  <si>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</si>
  <si>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</si>
  <si>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</si>
  <si>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</si>
  <si>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</si>
  <si>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</si>
  <si>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</si>
  <si>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</si>
  <si>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</si>
  <si>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</si>
  <si>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</si>
  <si>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</si>
  <si>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</si>
  <si>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</si>
  <si>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</si>
  <si>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</si>
  <si>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</si>
  <si>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</si>
  <si>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</si>
  <si>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</si>
  <si>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</si>
  <si>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</si>
  <si>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</si>
  <si>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</si>
  <si>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</si>
  <si>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</si>
  <si>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</si>
  <si>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</si>
  <si>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</si>
  <si>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</si>
  <si>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</si>
  <si>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</si>
  <si>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</si>
  <si>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</si>
  <si>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</si>
  <si>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</si>
  <si>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</si>
  <si>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</si>
  <si>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</si>
  <si>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</si>
  <si>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</si>
  <si>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</si>
  <si>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</si>
  <si>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</si>
  <si>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</si>
  <si>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</si>
  <si>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</si>
  <si>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</si>
  <si>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</si>
  <si>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</si>
  <si>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</si>
  <si>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</si>
  <si>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</si>
  <si>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</si>
  <si>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</si>
  <si>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</si>
  <si>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</si>
  <si>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</si>
  <si>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</si>
  <si>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</si>
  <si>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</si>
  <si>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</si>
  <si>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</si>
  <si>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</si>
  <si>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</si>
  <si>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</si>
  <si>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</si>
  <si>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</si>
  <si>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</si>
  <si>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</si>
  <si>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</si>
  <si>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</si>
  <si>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</si>
  <si>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</si>
  <si>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</si>
  <si>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</si>
  <si>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</si>
  <si>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</si>
  <si>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</si>
  <si>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</si>
  <si>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</si>
  <si>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</si>
  <si>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</si>
  <si>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</si>
  <si>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</si>
  <si>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</si>
  <si>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</si>
  <si>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</si>
  <si>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</si>
  <si>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</si>
  <si>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</si>
  <si>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</si>
  <si>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</si>
  <si>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</si>
  <si>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</si>
  <si>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</si>
  <si>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</si>
  <si>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</si>
  <si>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</si>
  <si>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</si>
  <si>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</si>
  <si>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</si>
  <si>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</si>
  <si>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</si>
  <si>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</si>
  <si>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</si>
  <si>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</si>
  <si>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</si>
  <si>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</si>
  <si>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</si>
  <si>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</si>
  <si>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</si>
  <si>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</si>
  <si>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</si>
  <si>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</si>
  <si>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</si>
  <si>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</si>
  <si>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</si>
  <si>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</si>
  <si>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</si>
  <si>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</si>
  <si>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</si>
  <si>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</si>
  <si>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</si>
  <si>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</si>
  <si>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</si>
  <si>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</si>
  <si>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</si>
  <si>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</si>
  <si>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</si>
  <si>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</si>
  <si>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</si>
  <si>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</si>
  <si>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</si>
  <si>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</si>
  <si>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</si>
  <si>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</si>
  <si>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</si>
  <si>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</si>
  <si>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</si>
  <si>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</si>
  <si>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</si>
  <si>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</si>
  <si>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</si>
  <si>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</si>
  <si>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</si>
  <si>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</si>
  <si>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</si>
  <si>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</si>
  <si>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</si>
  <si>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</si>
  <si>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</si>
  <si>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</si>
  <si>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</si>
  <si>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</si>
  <si>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</si>
  <si>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</si>
  <si>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</si>
  <si>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</si>
  <si>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</si>
  <si>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</si>
  <si>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</si>
  <si>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</si>
  <si>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</si>
  <si>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</si>
  <si>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</si>
  <si>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</si>
  <si>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</si>
  <si>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</si>
  <si>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</si>
  <si>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</si>
  <si>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</si>
  <si>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</si>
  <si>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</si>
  <si>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</si>
  <si>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</si>
  <si>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</si>
  <si>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</si>
  <si>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</si>
  <si>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</si>
  <si>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</si>
  <si>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</si>
  <si>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</si>
  <si>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</si>
  <si>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</si>
  <si>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</si>
  <si>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</si>
  <si>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</si>
  <si>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</si>
  <si>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</si>
  <si>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</si>
  <si>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</si>
  <si>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</si>
  <si>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</si>
  <si>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</si>
  <si>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</si>
  <si>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</si>
  <si>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</si>
  <si>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</si>
  <si>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</si>
  <si>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</si>
  <si>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</si>
  <si>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</si>
  <si>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</si>
  <si>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</si>
  <si>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</si>
  <si>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</si>
  <si>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</si>
  <si>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</si>
  <si>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</si>
  <si>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</si>
  <si>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</si>
  <si>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</si>
  <si>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</si>
  <si>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</si>
  <si>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</si>
  <si>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</si>
  <si>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</si>
  <si>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</si>
  <si>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</si>
  <si>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</si>
  <si>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</si>
  <si>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</si>
  <si>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</si>
  <si>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</si>
  <si>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</si>
  <si>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</si>
  <si>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</si>
  <si>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</si>
  <si>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</si>
  <si>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</si>
  <si>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</si>
  <si>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</si>
  <si>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</si>
  <si>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</si>
  <si>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</si>
  <si>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</si>
  <si>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</si>
  <si>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</si>
  <si>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</si>
  <si>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</si>
  <si>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</si>
  <si>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</si>
  <si>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</si>
  <si>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</si>
  <si>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</si>
  <si>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</si>
  <si>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</si>
  <si>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</si>
  <si>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</si>
  <si>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</si>
  <si>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</si>
  <si>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</si>
  <si>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</si>
  <si>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</si>
  <si>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</si>
  <si>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</si>
  <si>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</si>
  <si>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</si>
  <si>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</si>
  <si>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</si>
  <si>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</si>
  <si>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</si>
  <si>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</si>
  <si>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</si>
  <si>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</si>
  <si>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</si>
  <si>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</si>
  <si>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</si>
  <si>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</si>
  <si>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</si>
  <si>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</si>
  <si>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</si>
  <si>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</si>
  <si>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</si>
  <si>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</si>
  <si>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</si>
  <si>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</si>
  <si>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</si>
  <si>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</si>
  <si>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</si>
  <si>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</si>
  <si>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</si>
  <si>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</si>
  <si>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</si>
  <si>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</si>
  <si>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</si>
  <si>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</si>
  <si>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</si>
  <si>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</si>
  <si>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</si>
  <si>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</si>
  <si>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</si>
  <si>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</si>
  <si>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</si>
  <si>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</si>
  <si>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</si>
  <si>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</si>
  <si>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</si>
  <si>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</si>
  <si>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</si>
  <si>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</si>
  <si>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</si>
  <si>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</si>
  <si>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</si>
  <si>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</si>
  <si>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</si>
  <si>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</si>
  <si>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</si>
  <si>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</si>
  <si>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</si>
  <si>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</si>
  <si>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</si>
  <si>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</si>
  <si>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</si>
  <si>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</si>
  <si>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</si>
  <si>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</si>
  <si>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</si>
  <si>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</si>
  <si>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</si>
  <si>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</si>
  <si>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</si>
  <si>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</si>
  <si>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</si>
  <si>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</si>
  <si>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</si>
  <si>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</si>
  <si>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</si>
  <si>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</si>
  <si>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</si>
  <si>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</si>
  <si>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</si>
  <si>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</si>
  <si>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</si>
  <si>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</si>
  <si>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</si>
  <si>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</si>
  <si>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</si>
  <si>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</si>
  <si>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</si>
  <si>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</si>
  <si>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</si>
  <si>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</si>
  <si>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</si>
  <si>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</si>
  <si>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</si>
  <si>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</si>
  <si>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</si>
  <si>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</si>
  <si>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</si>
  <si>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</si>
  <si>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</si>
  <si>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</si>
  <si>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</si>
  <si>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</si>
  <si>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</si>
  <si>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</si>
  <si>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</si>
  <si>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</si>
  <si>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</si>
  <si>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</si>
  <si>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</si>
  <si>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</si>
  <si>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</si>
  <si>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</si>
  <si>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</si>
  <si>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</si>
  <si>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</si>
  <si>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</si>
  <si>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</si>
  <si>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</si>
  <si>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</si>
  <si>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</si>
  <si>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</si>
  <si>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</si>
  <si>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</si>
  <si>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</si>
  <si>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</si>
  <si>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</si>
  <si>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</si>
  <si>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</si>
  <si>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</si>
  <si>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</si>
  <si>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</si>
  <si>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</si>
  <si>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</si>
  <si>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</si>
  <si>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</si>
  <si>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</si>
  <si>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</si>
  <si>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</si>
  <si>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</si>
  <si>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</si>
  <si>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</si>
  <si>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</si>
  <si>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</si>
  <si>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</si>
  <si>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</si>
  <si>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</si>
  <si>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</si>
  <si>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</si>
  <si>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</si>
  <si>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</si>
  <si>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</si>
  <si>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</si>
  <si>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</si>
  <si>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</si>
  <si>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</si>
  <si>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</si>
  <si>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</si>
  <si>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</si>
  <si>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</si>
  <si>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</si>
  <si>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</si>
  <si>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</si>
  <si>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</si>
  <si>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</si>
  <si>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</si>
  <si>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</si>
  <si>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</si>
  <si>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</si>
  <si>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</si>
  <si>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</si>
  <si>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</si>
  <si>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</si>
  <si>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</si>
  <si>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</si>
  <si>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</si>
  <si>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</si>
  <si>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</si>
  <si>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</si>
  <si>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</si>
  <si>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</si>
  <si>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</si>
  <si>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</si>
  <si>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</si>
  <si>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</si>
  <si>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</si>
  <si>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</si>
  <si>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</si>
  <si>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</si>
  <si>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</si>
  <si>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</si>
  <si>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</si>
  <si>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</si>
  <si>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</si>
  <si>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</si>
  <si>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</si>
  <si>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</si>
  <si>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</si>
  <si>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</si>
  <si>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</si>
  <si>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</si>
  <si>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</si>
  <si>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</si>
  <si>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</si>
  <si>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</si>
  <si>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</si>
  <si>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</si>
  <si>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</si>
  <si>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</si>
  <si>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</si>
  <si>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</si>
  <si>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</si>
  <si>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</si>
  <si>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</si>
  <si>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</si>
  <si>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</si>
  <si>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</si>
  <si>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</si>
  <si>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</si>
  <si>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</si>
  <si>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</si>
  <si>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</si>
  <si>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</si>
  <si>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</si>
  <si>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</si>
  <si>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</si>
  <si>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</si>
  <si>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</si>
  <si>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</si>
  <si>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</si>
  <si>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</si>
  <si>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</si>
  <si>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</si>
  <si>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</si>
  <si>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</si>
  <si>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</si>
  <si>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</si>
  <si>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</si>
  <si>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</si>
  <si>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</si>
  <si>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</si>
  <si>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</si>
  <si>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</si>
  <si>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</si>
  <si>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</si>
  <si>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</si>
  <si>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</si>
  <si>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</si>
  <si>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</si>
  <si>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</si>
  <si>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</si>
  <si>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</si>
  <si>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</si>
  <si>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</si>
  <si>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</si>
  <si>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</si>
  <si>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</si>
  <si>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</si>
  <si>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</si>
  <si>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</si>
  <si>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</si>
  <si>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</si>
  <si>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</si>
  <si>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</si>
  <si>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</si>
  <si>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</si>
  <si>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</si>
  <si>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</si>
  <si>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</si>
  <si>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</si>
  <si>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</si>
  <si>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</si>
  <si>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</si>
  <si>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</si>
  <si>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</si>
  <si>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</si>
  <si>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</si>
  <si>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</si>
  <si>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</si>
  <si>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</si>
  <si>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</si>
  <si>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</si>
  <si>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</si>
  <si>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</si>
  <si>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</si>
  <si>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</si>
  <si>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</si>
  <si>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</si>
  <si>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</si>
  <si>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</si>
  <si>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</si>
  <si>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</si>
  <si>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</si>
  <si>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</si>
  <si>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</si>
  <si>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</si>
  <si>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</si>
  <si>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</si>
  <si>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</si>
  <si>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</si>
  <si>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</si>
  <si>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</si>
  <si>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</si>
  <si>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</si>
  <si>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</si>
  <si>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</si>
  <si>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</si>
  <si>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</si>
  <si>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</si>
  <si>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</si>
  <si>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</si>
  <si>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</si>
  <si>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</si>
  <si>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</si>
  <si>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</si>
  <si>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</si>
  <si>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</si>
  <si>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</si>
  <si>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</si>
  <si>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</si>
  <si>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</si>
  <si>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</si>
  <si>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</si>
  <si>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</si>
  <si>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</si>
  <si>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</si>
  <si>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</si>
  <si>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</si>
  <si>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</si>
  <si>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</si>
  <si>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</si>
  <si>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</si>
  <si>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</si>
  <si>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</si>
  <si>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</si>
  <si>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</si>
  <si>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</si>
  <si>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</si>
  <si>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</si>
  <si>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</si>
  <si>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</si>
  <si>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</si>
  <si>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</si>
  <si>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</si>
  <si>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</si>
  <si>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</si>
  <si>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</si>
  <si>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</si>
  <si>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</si>
  <si>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</si>
  <si>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</si>
  <si>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</si>
  <si>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</si>
  <si>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</si>
  <si>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</si>
  <si>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</si>
  <si>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</si>
  <si>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</si>
  <si>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</si>
  <si>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</si>
  <si>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</si>
  <si>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</si>
  <si>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</si>
  <si>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</si>
  <si>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</si>
  <si>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</si>
  <si>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</si>
  <si>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</si>
  <si>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</si>
  <si>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</si>
  <si>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</si>
  <si>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</si>
  <si>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</si>
  <si>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</si>
  <si>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</si>
  <si>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</si>
  <si>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</si>
  <si>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</si>
  <si>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</si>
  <si>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</si>
  <si>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</si>
  <si>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</si>
  <si>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</si>
  <si>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</si>
  <si>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</si>
  <si>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</si>
  <si>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</si>
  <si>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</si>
  <si>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</si>
  <si>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</si>
  <si>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</si>
  <si>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</si>
  <si>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</si>
  <si>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</si>
  <si>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</si>
  <si>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</si>
  <si>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</si>
  <si>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</si>
  <si>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</si>
  <si>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</si>
  <si>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</si>
  <si>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</si>
  <si>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</si>
  <si>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</si>
  <si>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</si>
  <si>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</si>
  <si>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</si>
  <si>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</si>
  <si>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</si>
  <si>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</si>
  <si>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</si>
  <si>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</si>
  <si>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</si>
  <si>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</si>
  <si>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</si>
  <si>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</si>
  <si>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</si>
  <si>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</si>
  <si>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</si>
  <si>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</si>
  <si>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</si>
  <si>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</si>
  <si>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</si>
  <si>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</si>
  <si>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</si>
  <si>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</si>
  <si>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</si>
  <si>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</si>
  <si>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</si>
  <si>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</si>
  <si>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</si>
  <si>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</si>
  <si>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</si>
  <si>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</si>
  <si>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</si>
  <si>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</si>
  <si>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</si>
  <si>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</si>
  <si>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</si>
  <si>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</si>
  <si>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</si>
  <si>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</si>
  <si>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</si>
  <si>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</si>
  <si>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</si>
  <si>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</si>
  <si>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</si>
  <si>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</si>
  <si>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</si>
  <si>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</si>
  <si>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</si>
  <si>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</si>
  <si>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</si>
  <si>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</si>
  <si>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</si>
  <si>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</si>
  <si>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</si>
  <si>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</si>
  <si>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</si>
  <si>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</si>
  <si>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</si>
  <si>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</si>
  <si>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</si>
  <si>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</si>
  <si>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</si>
  <si>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</si>
  <si>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</si>
  <si>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</si>
  <si>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</si>
  <si>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</si>
  <si>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</si>
  <si>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</si>
  <si>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</si>
  <si>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</si>
  <si>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</si>
  <si>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</si>
  <si>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</si>
  <si>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</si>
  <si>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</si>
  <si>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</si>
  <si>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</si>
  <si>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</si>
  <si>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</si>
  <si>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</si>
  <si>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</si>
  <si>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</si>
  <si>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</si>
  <si>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</si>
  <si>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</si>
  <si>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</si>
  <si>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</si>
  <si>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</si>
  <si>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</si>
  <si>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</si>
  <si>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</si>
  <si>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</si>
  <si>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</si>
  <si>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</si>
  <si>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</si>
  <si>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</si>
  <si>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</si>
  <si>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</si>
  <si>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</si>
  <si>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</si>
  <si>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</si>
  <si>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</si>
  <si>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</si>
  <si>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</si>
  <si>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</si>
  <si>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</si>
  <si>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</si>
  <si>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</si>
  <si>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</si>
  <si>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</si>
  <si>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</si>
  <si>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</si>
  <si>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</si>
  <si>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</si>
  <si>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</si>
  <si>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</si>
  <si>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</si>
  <si>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</si>
  <si>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</si>
  <si>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</si>
  <si>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</si>
  <si>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</si>
  <si>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</si>
  <si>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</si>
  <si>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</si>
  <si>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</si>
  <si>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</si>
  <si>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</si>
  <si>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</si>
  <si>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</si>
  <si>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</si>
  <si>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</si>
  <si>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</si>
  <si>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</si>
  <si>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</si>
  <si>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</si>
  <si>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</si>
  <si>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</si>
  <si>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</si>
  <si>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</si>
  <si>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</si>
  <si>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</si>
  <si>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</si>
  <si>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</si>
  <si>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</si>
  <si>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</si>
  <si>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</si>
  <si>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</si>
  <si>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</si>
  <si>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</si>
  <si>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</si>
  <si>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</si>
  <si>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</si>
  <si>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</si>
  <si>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</si>
  <si>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</si>
  <si>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</si>
  <si>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</si>
  <si>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</si>
  <si>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</si>
  <si>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</si>
  <si>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</si>
  <si>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</si>
  <si>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</si>
  <si>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</si>
  <si>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</si>
  <si>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</si>
  <si>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</si>
  <si>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</si>
  <si>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</si>
  <si>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</si>
  <si>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</si>
  <si>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</si>
  <si>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</si>
  <si>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</si>
  <si>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</si>
  <si>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</si>
  <si>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</si>
  <si>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</si>
  <si>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</si>
  <si>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</si>
  <si>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</si>
  <si>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</si>
  <si>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</si>
  <si>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</si>
  <si>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</si>
  <si>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</si>
  <si>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</si>
  <si>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</si>
  <si>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</si>
  <si>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</si>
  <si>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</si>
  <si>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</si>
  <si>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</si>
  <si>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</si>
  <si>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</si>
  <si>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</si>
  <si>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</si>
  <si>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</si>
  <si>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</si>
  <si>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</si>
  <si>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</si>
  <si>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</si>
  <si>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</si>
  <si>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</si>
  <si>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</si>
  <si>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</si>
  <si>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</si>
  <si>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</si>
  <si>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</si>
  <si>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</si>
  <si>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</si>
  <si>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</si>
  <si>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</si>
  <si>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</si>
  <si>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</si>
  <si>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</si>
  <si>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</si>
  <si>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</si>
  <si>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</si>
  <si>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</si>
  <si>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</si>
  <si>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</si>
  <si>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</si>
  <si>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</si>
  <si>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</si>
  <si>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</si>
  <si>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</si>
  <si>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</si>
  <si>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</si>
  <si>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</si>
  <si>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</si>
  <si>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</si>
  <si>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</si>
  <si>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</si>
  <si>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</si>
  <si>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</si>
  <si>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</si>
  <si>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</si>
  <si>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</si>
  <si>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</si>
  <si>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</si>
  <si>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</si>
  <si>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</si>
  <si>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</si>
  <si>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</si>
  <si>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</si>
  <si>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</si>
  <si>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</si>
  <si>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</si>
  <si>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</si>
  <si>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</si>
  <si>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</si>
  <si>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</si>
  <si>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</si>
  <si>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</si>
  <si>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</si>
  <si>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</si>
  <si>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</si>
  <si>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</si>
  <si>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</si>
  <si>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</si>
  <si>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</si>
  <si>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</si>
  <si>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</si>
  <si>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</si>
  <si>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</si>
  <si>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</si>
  <si>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</si>
  <si>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</si>
  <si>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</si>
  <si>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</si>
  <si>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</si>
  <si>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</si>
  <si>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</si>
  <si>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</si>
  <si>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</si>
  <si>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</si>
  <si>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</si>
  <si>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</si>
  <si>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</si>
  <si>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</si>
  <si>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</si>
  <si>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</si>
  <si>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</si>
  <si>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</si>
  <si>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</si>
  <si>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</si>
  <si>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</si>
  <si>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</si>
  <si>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</si>
  <si>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</si>
  <si>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</si>
  <si>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</si>
  <si>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</si>
  <si>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</si>
  <si>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</si>
  <si>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</si>
  <si>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</si>
  <si>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</si>
  <si>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</si>
  <si>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</si>
  <si>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</si>
  <si>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</si>
  <si>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</si>
  <si>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</si>
  <si>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</si>
  <si>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</si>
  <si>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</si>
  <si>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</si>
  <si>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</si>
  <si>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</si>
  <si>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</si>
  <si>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</si>
  <si>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</si>
  <si>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</si>
  <si>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</si>
  <si>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</si>
  <si>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</si>
  <si>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</si>
  <si>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</si>
  <si>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</si>
  <si>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</si>
  <si>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</si>
  <si>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</si>
  <si>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</si>
  <si>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</si>
  <si>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</si>
  <si>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</si>
  <si>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</si>
  <si>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</si>
  <si>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</si>
  <si>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</si>
  <si>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</si>
  <si>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</si>
  <si>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</si>
  <si>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</si>
  <si>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</si>
  <si>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</si>
  <si>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</si>
  <si>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</si>
  <si>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</si>
  <si>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</si>
  <si>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</si>
  <si>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</si>
  <si>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</si>
  <si>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</si>
  <si>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</si>
  <si>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</si>
  <si>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</si>
  <si>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</si>
  <si>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</si>
  <si>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</si>
  <si>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</si>
  <si>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</si>
  <si>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</si>
  <si>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</si>
  <si>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</si>
  <si>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</si>
  <si>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</si>
  <si>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</si>
  <si>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</si>
  <si>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</si>
  <si>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</si>
  <si>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</si>
  <si>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</si>
  <si>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</si>
  <si>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</si>
  <si>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</si>
  <si>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</si>
  <si>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</si>
  <si>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</si>
  <si>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</si>
  <si>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</si>
  <si>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</si>
  <si>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</si>
  <si>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</si>
  <si>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</si>
  <si>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</si>
  <si>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</si>
  <si>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</si>
  <si>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</si>
  <si>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</si>
  <si>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</si>
  <si>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</si>
  <si>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</si>
  <si>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</si>
  <si>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</si>
  <si>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</si>
  <si>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</si>
  <si>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</si>
  <si>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</si>
  <si>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</si>
  <si>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</si>
  <si>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</si>
  <si>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</si>
  <si>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</si>
  <si>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</si>
  <si>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</si>
  <si>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</si>
  <si>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</si>
  <si>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</si>
  <si>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</si>
  <si>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</si>
  <si>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</si>
  <si>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</si>
  <si>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</si>
  <si>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</si>
  <si>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</si>
  <si>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</si>
  <si>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</si>
  <si>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</si>
  <si>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</si>
  <si>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</si>
  <si>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</si>
  <si>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</si>
  <si>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</si>
  <si>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</si>
  <si>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</si>
  <si>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</si>
  <si>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</si>
  <si>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</si>
  <si>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</si>
  <si>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</si>
  <si>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</si>
  <si>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</si>
  <si>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</si>
  <si>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</si>
  <si>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</si>
  <si>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</si>
  <si>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</si>
  <si>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</si>
  <si>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</si>
  <si>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</si>
  <si>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</si>
  <si>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</si>
  <si>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</si>
  <si>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</si>
  <si>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</si>
  <si>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</si>
  <si>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</si>
  <si>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</si>
  <si>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</si>
  <si>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</si>
  <si>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</si>
  <si>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</si>
  <si>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</si>
  <si>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</si>
  <si>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</si>
  <si>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</si>
  <si>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</si>
  <si>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</si>
  <si>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</si>
  <si>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</si>
  <si>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</si>
  <si>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</si>
  <si>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</si>
  <si>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</si>
  <si>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</si>
  <si>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</si>
  <si>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</si>
  <si>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</si>
  <si>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</si>
  <si>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</si>
  <si>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</si>
  <si>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</si>
  <si>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</si>
  <si>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</si>
  <si>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</si>
  <si>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</si>
  <si>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</si>
  <si>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</si>
  <si>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</si>
  <si>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</si>
  <si>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</si>
  <si>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</si>
  <si>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</si>
  <si>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</si>
  <si>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</si>
  <si>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</si>
  <si>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</si>
  <si>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</si>
  <si>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</si>
  <si>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</si>
  <si>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</si>
  <si>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</si>
  <si>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</si>
  <si>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</si>
  <si>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</si>
  <si>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</si>
  <si>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</si>
  <si>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</si>
  <si>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</si>
  <si>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</si>
  <si>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</si>
  <si>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</si>
  <si>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</si>
  <si>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</si>
  <si>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</si>
  <si>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</si>
  <si>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</si>
  <si>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</si>
  <si>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</si>
  <si>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</si>
  <si>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</si>
  <si>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</si>
  <si>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</si>
  <si>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</si>
  <si>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</si>
  <si>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</si>
  <si>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</si>
  <si>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</si>
  <si>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</si>
  <si>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</si>
  <si>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</si>
  <si>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</si>
  <si>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</si>
  <si>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</si>
  <si>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</si>
  <si>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</si>
  <si>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</si>
  <si>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</si>
  <si>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</si>
  <si>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</si>
  <si>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</si>
  <si>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</si>
  <si>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</si>
  <si>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</si>
  <si>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</si>
  <si>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</si>
  <si>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</si>
  <si>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</si>
  <si>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</si>
  <si>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</si>
  <si>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</si>
  <si>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</si>
  <si>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</si>
  <si>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</si>
  <si>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</si>
  <si>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</si>
  <si>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</si>
  <si>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</si>
  <si>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</si>
  <si>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</si>
  <si>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</si>
  <si>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</si>
  <si>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</si>
  <si>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</si>
  <si>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</si>
  <si>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</si>
  <si>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</si>
  <si>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</si>
  <si>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</si>
  <si>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</si>
  <si>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</si>
  <si>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</si>
  <si>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</si>
  <si>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</si>
  <si>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</si>
  <si>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</si>
  <si>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</si>
  <si>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</si>
  <si>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</si>
  <si>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</si>
  <si>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</si>
  <si>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</si>
  <si>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</si>
  <si>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</si>
  <si>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</si>
  <si>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</si>
  <si>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</si>
  <si>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</si>
  <si>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</si>
  <si>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</si>
  <si>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</si>
  <si>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</si>
  <si>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</si>
  <si>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</si>
  <si>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</si>
  <si>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</si>
  <si>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</si>
  <si>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</si>
  <si>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</si>
  <si>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</si>
  <si>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</si>
  <si>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</si>
  <si>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</si>
  <si>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</si>
  <si>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</si>
  <si>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</si>
  <si>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</si>
  <si>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</si>
  <si>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</si>
  <si>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</si>
  <si>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</si>
  <si>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</si>
  <si>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</si>
  <si>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</si>
  <si>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</si>
  <si>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</si>
  <si>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</si>
  <si>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</si>
  <si>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</si>
  <si>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</si>
  <si>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</si>
  <si>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</si>
  <si>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</si>
  <si>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</si>
  <si>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</si>
  <si>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</si>
  <si>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</si>
  <si>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</si>
  <si>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</si>
  <si>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</si>
  <si>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</si>
  <si>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</si>
  <si>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</si>
  <si>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</si>
  <si>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</si>
  <si>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</si>
  <si>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</si>
  <si>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</si>
  <si>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</si>
  <si>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</si>
  <si>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</si>
  <si>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</si>
  <si>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</si>
  <si>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</si>
  <si>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</si>
  <si>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</si>
  <si>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</si>
  <si>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</si>
  <si>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</si>
  <si>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</si>
  <si>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</si>
  <si>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</si>
  <si>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</si>
  <si>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</si>
  <si>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</si>
  <si>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</si>
  <si>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</si>
  <si>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</si>
  <si>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</si>
  <si>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</si>
  <si>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</si>
  <si>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</si>
  <si>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</si>
  <si>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</si>
  <si>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</si>
  <si>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</si>
  <si>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</si>
  <si>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</si>
  <si>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</si>
  <si>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</si>
  <si>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</si>
  <si>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</si>
  <si>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</si>
  <si>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</si>
  <si>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</si>
  <si>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</si>
  <si>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</si>
  <si>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</si>
  <si>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</si>
  <si>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</si>
  <si>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</si>
  <si>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</si>
  <si>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</si>
  <si>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</si>
  <si>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</si>
  <si>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</si>
  <si>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</si>
  <si>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</si>
  <si>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</si>
  <si>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</si>
  <si>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</si>
  <si>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</si>
  <si>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</si>
  <si>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</si>
  <si>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</si>
  <si>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</si>
  <si>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</si>
  <si>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</si>
  <si>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</si>
  <si>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</si>
  <si>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</si>
  <si>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</si>
  <si>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</si>
  <si>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</si>
  <si>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</si>
  <si>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</si>
  <si>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</si>
  <si>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</si>
  <si>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</si>
  <si>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</si>
  <si>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</si>
  <si>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</si>
  <si>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</si>
  <si>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</si>
  <si>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</si>
  <si>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</si>
  <si>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</si>
  <si>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</si>
  <si>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</si>
  <si>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</si>
  <si>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</si>
  <si>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</si>
  <si>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</si>
  <si>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</si>
  <si>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</si>
  <si>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</si>
  <si>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</si>
  <si>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</si>
  <si>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</si>
  <si>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</si>
  <si>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</si>
  <si>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</si>
  <si>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</si>
  <si>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</si>
  <si>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</si>
  <si>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</si>
  <si>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</si>
  <si>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</si>
  <si>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</si>
  <si>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</si>
  <si>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</si>
  <si>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</si>
  <si>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</si>
  <si>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</si>
  <si>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</si>
  <si>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</si>
  <si>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</si>
  <si>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</si>
  <si>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</si>
  <si>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</si>
  <si>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</si>
  <si>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</si>
  <si>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</si>
  <si>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</si>
  <si>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</si>
  <si>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</si>
  <si>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</si>
  <si>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</si>
  <si>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</si>
  <si>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</si>
  <si>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</si>
  <si>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</si>
  <si>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</si>
  <si>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</si>
  <si>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</si>
  <si>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</si>
  <si>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</si>
  <si>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</si>
  <si>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</si>
  <si>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</si>
  <si>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</si>
  <si>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</si>
  <si>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</si>
  <si>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</si>
  <si>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</si>
  <si>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</si>
  <si>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</si>
  <si>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</si>
  <si>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</si>
  <si>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</si>
  <si>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</si>
  <si>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</si>
  <si>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</si>
  <si>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</si>
  <si>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</si>
  <si>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</si>
  <si>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</si>
  <si>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</si>
  <si>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</si>
  <si>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</si>
  <si>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</si>
  <si>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</si>
  <si>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</si>
  <si>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</si>
  <si>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</si>
  <si>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</si>
  <si>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</si>
  <si>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</si>
  <si>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</si>
  <si>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</si>
  <si>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</si>
  <si>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</si>
  <si>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</si>
  <si>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</si>
  <si>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</si>
  <si>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</si>
  <si>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</si>
  <si>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</si>
  <si>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</si>
  <si>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</si>
  <si>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</si>
  <si>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</si>
  <si>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</si>
  <si>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</si>
  <si>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</si>
  <si>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</si>
  <si>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</si>
  <si>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</si>
  <si>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</si>
  <si>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</si>
  <si>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</si>
  <si>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</si>
  <si>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</si>
  <si>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</si>
  <si>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</si>
  <si>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</si>
  <si>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</si>
  <si>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</si>
  <si>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</si>
  <si>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</si>
  <si>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</si>
  <si>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</si>
  <si>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</si>
  <si>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</si>
  <si>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</si>
  <si>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</si>
  <si>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</si>
  <si>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</si>
  <si>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</si>
  <si>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</si>
  <si>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</si>
  <si>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</si>
  <si>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</si>
  <si>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</si>
  <si>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</si>
  <si>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</si>
  <si>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</si>
  <si>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</si>
  <si>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</si>
  <si>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</si>
  <si>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</si>
  <si>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</si>
  <si>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</si>
  <si>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</si>
  <si>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</si>
  <si>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</si>
  <si>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</si>
  <si>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</si>
  <si>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</si>
  <si>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</si>
  <si>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</si>
  <si>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</si>
  <si>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</si>
  <si>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</si>
  <si>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</si>
  <si>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</si>
  <si>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</si>
  <si>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</si>
  <si>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</si>
  <si>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</si>
  <si>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</si>
  <si>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</si>
  <si>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</si>
  <si>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</si>
  <si>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</si>
  <si>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</si>
  <si>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</si>
  <si>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</si>
  <si>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</si>
  <si>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</si>
  <si>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</si>
  <si>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</si>
  <si>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</si>
  <si>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</si>
  <si>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</si>
  <si>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</si>
  <si>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</si>
  <si>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</si>
  <si>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</si>
  <si>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</si>
  <si>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</si>
  <si>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</si>
  <si>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</si>
  <si>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</si>
  <si>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</si>
  <si>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</si>
  <si>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</si>
  <si>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</si>
  <si>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</si>
  <si>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</si>
  <si>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</si>
  <si>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</si>
  <si>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</si>
  <si>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</si>
  <si>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</si>
  <si>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</si>
  <si>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</si>
  <si>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</si>
  <si>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</si>
  <si>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</si>
  <si>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</si>
  <si>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</si>
  <si>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</si>
  <si>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</si>
  <si>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</si>
  <si>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</si>
  <si>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</si>
  <si>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</si>
  <si>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</si>
  <si>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</si>
  <si>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</si>
  <si>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</si>
  <si>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</si>
  <si>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</si>
  <si>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</si>
  <si>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</si>
  <si>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</si>
  <si>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</si>
  <si>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</si>
  <si>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</si>
  <si>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</si>
  <si>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</si>
  <si>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</si>
  <si>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</si>
  <si>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</si>
  <si>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</si>
  <si>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</si>
  <si>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</si>
  <si>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</si>
  <si>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</si>
  <si>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</si>
  <si>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</si>
  <si>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</si>
  <si>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</si>
  <si>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</si>
  <si>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</si>
  <si>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</si>
  <si>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</si>
  <si>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</si>
  <si>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</si>
  <si>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</si>
  <si>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</si>
  <si>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</si>
  <si>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</si>
  <si>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</si>
  <si>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</si>
  <si>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</si>
  <si>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</si>
  <si>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</si>
  <si>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</si>
  <si>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</si>
  <si>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</si>
  <si>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</si>
  <si>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</si>
  <si>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</si>
  <si>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</si>
  <si>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</si>
  <si>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</si>
  <si>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</si>
  <si>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</si>
  <si>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</si>
  <si>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</si>
  <si>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</si>
  <si>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</si>
  <si>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</si>
  <si>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</si>
  <si>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</si>
  <si>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</si>
  <si>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</si>
  <si>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</si>
  <si>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</si>
  <si>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</si>
  <si>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</si>
  <si>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</si>
  <si>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</si>
  <si>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</si>
  <si>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</si>
  <si>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</si>
  <si>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</si>
  <si>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</si>
  <si>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</si>
  <si>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</si>
  <si>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</si>
  <si>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</si>
  <si>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</si>
  <si>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</si>
  <si>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</si>
  <si>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</si>
  <si>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</si>
  <si>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</si>
  <si>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</si>
  <si>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</si>
  <si>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</si>
  <si>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</si>
  <si>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</si>
  <si>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</si>
  <si>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</si>
  <si>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</si>
  <si>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</si>
  <si>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</si>
  <si>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</si>
  <si>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</si>
  <si>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</si>
  <si>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</si>
  <si>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</si>
  <si>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</si>
  <si>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</si>
  <si>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</si>
  <si>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</si>
  <si>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</si>
  <si>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</si>
  <si>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</si>
  <si>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</si>
  <si>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</si>
  <si>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</si>
  <si>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</si>
  <si>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</si>
  <si>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</si>
  <si>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</si>
  <si>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</si>
  <si>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</si>
  <si>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</si>
  <si>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</si>
  <si>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</si>
  <si>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</si>
  <si>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</si>
  <si>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</si>
  <si>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</si>
  <si>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</si>
  <si>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</si>
  <si>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</si>
  <si>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</si>
  <si>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</si>
  <si>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</si>
  <si>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</si>
  <si>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</si>
  <si>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</si>
  <si>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</si>
  <si>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</si>
  <si>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</si>
  <si>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</si>
  <si>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</si>
  <si>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</si>
  <si>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</si>
  <si>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</si>
  <si>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</si>
  <si>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</si>
  <si>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</si>
  <si>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</si>
  <si>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</si>
  <si>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</si>
  <si>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</si>
  <si>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</si>
  <si>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</si>
  <si>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</si>
  <si>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</si>
  <si>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</si>
  <si>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</si>
  <si>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</si>
  <si>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</si>
  <si>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</si>
  <si>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</si>
  <si>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</si>
  <si>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</si>
  <si>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</si>
  <si>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</si>
  <si>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</si>
  <si>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</si>
  <si>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</si>
  <si>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</si>
  <si>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</si>
  <si>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</si>
  <si>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</si>
  <si>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</si>
  <si>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</si>
  <si>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</si>
  <si>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</si>
  <si>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</si>
  <si>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</si>
  <si>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</si>
  <si>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</si>
  <si>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</si>
  <si>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</si>
  <si>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</si>
  <si>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</si>
  <si>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</si>
  <si>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</si>
  <si>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</si>
  <si>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</si>
  <si>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</si>
  <si>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</si>
  <si>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</si>
  <si>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</si>
  <si>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</si>
  <si>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</si>
  <si>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</si>
  <si>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</si>
  <si>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</si>
  <si>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</si>
  <si>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</si>
  <si>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</si>
  <si>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</si>
  <si>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</si>
  <si>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</si>
  <si>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</si>
  <si>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</si>
  <si>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</si>
  <si>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</si>
  <si>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</si>
  <si>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</si>
  <si>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</si>
  <si>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</si>
  <si>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</si>
  <si>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</si>
  <si>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</si>
  <si>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</si>
  <si>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</si>
  <si>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</si>
  <si>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</si>
  <si>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</si>
  <si>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</si>
  <si>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</si>
  <si>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</si>
  <si>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</si>
  <si>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</si>
  <si>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</si>
  <si>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</si>
  <si>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</si>
  <si>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</si>
  <si>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</si>
  <si>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</si>
  <si>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</si>
  <si>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</si>
  <si>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</si>
  <si>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</si>
  <si>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</si>
  <si>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</si>
  <si>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</si>
  <si>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</si>
  <si>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</si>
  <si>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</si>
  <si>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</si>
  <si>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</si>
  <si>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</si>
  <si>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</si>
  <si>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</si>
  <si>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</si>
  <si>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</si>
  <si>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</si>
  <si>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</si>
  <si>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</si>
  <si>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</si>
  <si>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</si>
  <si>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</si>
  <si>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</si>
  <si>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</si>
  <si>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</si>
  <si>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</si>
  <si>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</si>
  <si>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</si>
  <si>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</si>
  <si>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</si>
  <si>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</si>
  <si>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</si>
  <si>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</si>
  <si>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</si>
  <si>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</si>
  <si>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</si>
  <si>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</si>
  <si>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</si>
  <si>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</si>
  <si>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</si>
  <si>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</si>
  <si>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</si>
  <si>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</si>
  <si>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</si>
  <si>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</si>
  <si>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</si>
  <si>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</si>
  <si>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</si>
  <si>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</si>
  <si>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</si>
  <si>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</si>
  <si>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</si>
  <si>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</si>
  <si>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</si>
  <si>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</si>
  <si>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</si>
  <si>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</si>
  <si>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</si>
  <si>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</si>
  <si>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</si>
  <si>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</si>
  <si>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</si>
  <si>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</si>
  <si>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</si>
  <si>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</si>
  <si>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</si>
  <si>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</si>
  <si>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</si>
  <si>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</si>
  <si>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</si>
  <si>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</si>
  <si>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</si>
  <si>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</si>
  <si>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</si>
  <si>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</si>
  <si>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</si>
  <si>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</si>
  <si>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</si>
  <si>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</si>
  <si>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</si>
  <si>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</si>
  <si>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</si>
  <si>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</si>
  <si>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</si>
  <si>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</si>
  <si>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</si>
  <si>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</si>
  <si>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</si>
  <si>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</si>
  <si>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</si>
  <si>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</si>
  <si>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</si>
  <si>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</si>
  <si>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</si>
  <si>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</si>
  <si>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</si>
  <si>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</si>
  <si>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</si>
  <si>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</si>
  <si>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</si>
  <si>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</si>
  <si>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</si>
  <si>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</si>
  <si>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</si>
  <si>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</si>
  <si>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</si>
  <si>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</si>
  <si>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</si>
  <si>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</si>
  <si>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</si>
  <si>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</si>
  <si>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</si>
  <si>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</si>
  <si>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</si>
  <si>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</si>
  <si>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</si>
  <si>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</si>
  <si>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</si>
  <si>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</si>
  <si>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</si>
  <si>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</si>
  <si>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</si>
  <si>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</si>
  <si>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</si>
  <si>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</si>
  <si>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</si>
  <si>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</si>
  <si>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</si>
  <si>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</si>
  <si>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</si>
  <si>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</si>
  <si>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</si>
  <si>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</si>
  <si>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</si>
  <si>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</si>
  <si>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</si>
  <si>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</si>
  <si>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</si>
  <si>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</si>
  <si>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</si>
  <si>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</si>
  <si>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</si>
  <si>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</si>
  <si>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</si>
  <si>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</si>
  <si>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</si>
  <si>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</si>
  <si>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</si>
  <si>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</si>
  <si>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</si>
  <si>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</si>
  <si>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</si>
  <si>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</si>
  <si>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</si>
  <si>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</si>
  <si>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</si>
  <si>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</si>
  <si>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</si>
  <si>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</si>
  <si>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</si>
  <si>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</si>
  <si>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</si>
  <si>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</si>
  <si>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</si>
  <si>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</si>
  <si>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</si>
  <si>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</si>
  <si>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</si>
  <si>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</si>
  <si>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</si>
  <si>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</si>
  <si>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</si>
  <si>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</si>
  <si>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</si>
  <si>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</si>
  <si>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</si>
  <si>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</si>
  <si>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</si>
  <si>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</si>
  <si>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</si>
  <si>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</si>
  <si>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</si>
  <si>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</si>
  <si>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</si>
  <si>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</si>
  <si>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</si>
  <si>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</si>
  <si>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</si>
  <si>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</si>
  <si>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</si>
  <si>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</si>
  <si>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</si>
  <si>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</si>
  <si>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</si>
  <si>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</si>
  <si>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</si>
  <si>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</si>
  <si>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</si>
  <si>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</si>
  <si>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</si>
  <si>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</si>
  <si>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</si>
  <si>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</si>
  <si>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</si>
  <si>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</si>
  <si>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</si>
  <si>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</si>
  <si>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</si>
  <si>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</si>
  <si>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</si>
  <si>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</si>
  <si>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</si>
  <si>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</si>
  <si>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</si>
  <si>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</si>
  <si>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</si>
  <si>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</si>
  <si>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</si>
  <si>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</si>
  <si>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</si>
  <si>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</si>
  <si>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</si>
  <si>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</si>
  <si>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</si>
  <si>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</si>
  <si>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</si>
  <si>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</si>
  <si>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</si>
  <si>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</si>
  <si>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</si>
  <si>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</si>
  <si>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</si>
  <si>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</si>
  <si>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</si>
  <si>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</si>
  <si>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</si>
  <si>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</si>
  <si>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</si>
  <si>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</si>
  <si>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</si>
  <si>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</si>
  <si>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</si>
  <si>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</si>
  <si>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</si>
  <si>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</si>
  <si>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</si>
  <si>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</si>
  <si>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</si>
  <si>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</si>
  <si>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</si>
  <si>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</si>
  <si>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</si>
  <si>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</si>
  <si>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</si>
  <si>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</si>
  <si>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</si>
  <si>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</si>
  <si>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</si>
  <si>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</si>
  <si>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</si>
  <si>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</si>
  <si>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</si>
  <si>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</si>
  <si>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</si>
  <si>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</si>
  <si>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</si>
  <si>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</si>
  <si>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</si>
  <si>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</si>
  <si>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</si>
  <si>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</si>
  <si>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</si>
  <si>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</si>
  <si>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</si>
  <si>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</si>
  <si>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</si>
  <si>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</si>
  <si>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</si>
  <si>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</si>
  <si>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</si>
  <si>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</si>
  <si>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</si>
  <si>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</si>
  <si>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</si>
  <si>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</si>
  <si>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</si>
  <si>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</si>
  <si>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</si>
  <si>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</si>
  <si>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</si>
  <si>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</si>
  <si>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</si>
  <si>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</si>
  <si>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</si>
  <si>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</si>
  <si>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</si>
  <si>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</si>
  <si>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</si>
  <si>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</si>
  <si>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</si>
  <si>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</si>
  <si>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</si>
  <si>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</si>
  <si>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</si>
  <si>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</si>
  <si>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</si>
  <si>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</si>
  <si>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</si>
  <si>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</si>
  <si>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</si>
  <si>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</si>
  <si>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</si>
  <si>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</si>
  <si>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</si>
  <si>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</si>
  <si>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</si>
  <si>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</si>
  <si>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</si>
  <si>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</si>
  <si>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</si>
  <si>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</si>
  <si>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</si>
  <si>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</si>
  <si>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</si>
  <si>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</si>
  <si>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</si>
  <si>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</si>
  <si>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</si>
  <si>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</si>
  <si>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</si>
  <si>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</si>
  <si>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</si>
  <si>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</si>
  <si>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</si>
  <si>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</si>
  <si>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</si>
  <si>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</si>
  <si>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</si>
  <si>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</si>
  <si>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</si>
  <si>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</si>
  <si>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</si>
  <si>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</si>
  <si>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</si>
  <si>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</si>
  <si>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</si>
  <si>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</si>
  <si>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</si>
  <si>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</si>
  <si>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</si>
  <si>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</si>
  <si>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</si>
  <si>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</si>
  <si>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</si>
  <si>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</si>
  <si>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</si>
  <si>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</si>
  <si>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</si>
  <si>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</si>
  <si>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</si>
  <si>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</si>
  <si>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</si>
  <si>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</si>
  <si>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</si>
  <si>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</si>
  <si>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</si>
  <si>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</si>
  <si>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</si>
  <si>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</si>
  <si>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</si>
  <si>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</si>
  <si>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</si>
  <si>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</si>
  <si>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</si>
  <si>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</si>
  <si>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</si>
  <si>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</si>
  <si>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</si>
  <si>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</si>
  <si>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</si>
  <si>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</si>
  <si>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</si>
  <si>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</si>
  <si>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</si>
  <si>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</si>
  <si>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</si>
  <si>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</si>
  <si>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</si>
  <si>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</si>
  <si>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</si>
  <si>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</si>
  <si>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</si>
  <si>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</si>
  <si>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</si>
  <si>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</si>
  <si>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</si>
  <si>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</si>
  <si>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</si>
  <si>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</si>
  <si>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</si>
  <si>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</si>
  <si>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</si>
  <si>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</si>
  <si>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</si>
  <si>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</si>
  <si>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</si>
  <si>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</si>
  <si>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</si>
  <si>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</si>
  <si>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</si>
  <si>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</si>
  <si>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</si>
  <si>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</si>
  <si>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</si>
  <si>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</si>
  <si>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</si>
  <si>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</si>
  <si>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</si>
  <si>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</si>
  <si>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</si>
  <si>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</si>
  <si>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</si>
  <si>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</si>
  <si>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</si>
  <si>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</si>
  <si>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</si>
  <si>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</si>
  <si>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</si>
  <si>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</si>
  <si>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</si>
  <si>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</si>
  <si>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</si>
  <si>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</si>
  <si>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</si>
  <si>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</si>
  <si>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</si>
  <si>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</si>
  <si>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</si>
  <si>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</si>
  <si>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</si>
  <si>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</si>
  <si>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</si>
  <si>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</si>
  <si>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</si>
  <si>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</si>
  <si>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</si>
  <si>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</si>
  <si>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</si>
  <si>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</si>
  <si>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</si>
  <si>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</si>
  <si>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</si>
  <si>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</si>
  <si>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</si>
  <si>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</si>
  <si>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</si>
  <si>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</si>
  <si>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</si>
  <si>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</si>
  <si>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</si>
  <si>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</si>
  <si>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</si>
  <si>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</si>
  <si>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</si>
  <si>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</si>
  <si>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</si>
  <si>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</si>
  <si>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</si>
  <si>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</si>
  <si>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</si>
  <si>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</si>
  <si>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</si>
  <si>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</si>
  <si>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</si>
  <si>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</si>
  <si>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</si>
  <si>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</si>
  <si>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</si>
  <si>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</si>
  <si>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</si>
  <si>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</si>
  <si>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</si>
  <si>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</si>
  <si>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</si>
  <si>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</si>
  <si>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</si>
  <si>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</si>
  <si>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</si>
  <si>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</si>
  <si>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</si>
  <si>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</si>
  <si>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</si>
  <si>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</si>
  <si>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</si>
  <si>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</si>
  <si>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</si>
  <si>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</si>
  <si>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</si>
  <si>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</si>
  <si>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</si>
  <si>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</si>
  <si>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</si>
  <si>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</si>
  <si>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</si>
  <si>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</si>
  <si>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</si>
  <si>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</si>
  <si>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</si>
  <si>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</si>
  <si>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</si>
  <si>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</si>
  <si>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</si>
  <si>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</si>
  <si>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</si>
  <si>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</si>
  <si>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</si>
  <si>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</si>
  <si>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</si>
  <si>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</si>
  <si>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</si>
  <si>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</si>
  <si>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</si>
  <si>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</si>
  <si>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</si>
  <si>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</si>
  <si>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</si>
  <si>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</si>
  <si>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</si>
  <si>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</si>
  <si>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</si>
  <si>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</si>
  <si>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</si>
  <si>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</si>
  <si>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</si>
  <si>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</si>
  <si>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</si>
  <si>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</si>
  <si>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</si>
  <si>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</si>
  <si>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</si>
  <si>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</si>
  <si>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</si>
  <si>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</si>
  <si>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</si>
  <si>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</si>
  <si>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</si>
  <si>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</si>
  <si>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</si>
  <si>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</si>
  <si>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</si>
  <si>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</si>
  <si>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</si>
  <si>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</si>
  <si>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</si>
  <si>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</si>
  <si>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</si>
  <si>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</si>
  <si>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</si>
  <si>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</si>
  <si>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</si>
  <si>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</si>
  <si>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</si>
  <si>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</si>
  <si>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</si>
  <si>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</si>
  <si>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</si>
  <si>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</si>
  <si>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</si>
  <si>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</si>
  <si>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</si>
  <si>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</si>
  <si>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</si>
  <si>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</si>
  <si>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</si>
  <si>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</si>
  <si>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</si>
  <si>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</si>
  <si>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</si>
  <si>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</si>
  <si>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</si>
  <si>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</si>
  <si>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</si>
  <si>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</si>
  <si>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</si>
  <si>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</si>
  <si>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</si>
  <si>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</si>
  <si>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</si>
  <si>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</si>
  <si>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</si>
  <si>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</si>
  <si>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</si>
  <si>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</si>
  <si>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</si>
  <si>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</si>
  <si>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</si>
  <si>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</si>
  <si>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</si>
  <si>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</si>
  <si>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</si>
  <si>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</si>
  <si>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</si>
  <si>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</si>
  <si>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</si>
  <si>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</si>
  <si>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</si>
  <si>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</si>
  <si>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</si>
  <si>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</si>
  <si>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</si>
  <si>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</si>
  <si>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</si>
  <si>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</si>
  <si>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</si>
  <si>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</si>
  <si>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</si>
  <si>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</si>
  <si>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</si>
  <si>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</si>
  <si>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</si>
  <si>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</si>
  <si>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</si>
  <si>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</si>
  <si>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</si>
  <si>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</si>
  <si>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</si>
  <si>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</si>
  <si>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</si>
  <si>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</si>
  <si>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</si>
  <si>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</si>
  <si>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</si>
  <si>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</si>
  <si>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</si>
  <si>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</si>
  <si>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</si>
  <si>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</si>
  <si>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</si>
  <si>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</si>
  <si>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</si>
  <si>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</si>
  <si>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</si>
  <si>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</si>
  <si>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</si>
  <si>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</si>
  <si>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</si>
  <si>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</si>
  <si>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</si>
  <si>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</si>
  <si>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</si>
  <si>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</si>
  <si>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</si>
  <si>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</si>
  <si>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</si>
  <si>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</si>
  <si>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</si>
  <si>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</si>
  <si>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</si>
  <si>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</si>
  <si>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</si>
  <si>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</si>
  <si>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</si>
  <si>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</si>
  <si>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</si>
  <si>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</si>
  <si>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</si>
  <si>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</si>
  <si>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</si>
  <si>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</si>
  <si>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</si>
  <si>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</si>
  <si>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</si>
  <si>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</si>
  <si>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</si>
  <si>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</si>
  <si>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</si>
  <si>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</si>
  <si>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</si>
  <si>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</si>
  <si>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</si>
  <si>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</si>
  <si>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</si>
  <si>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</si>
  <si>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</si>
  <si>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</si>
  <si>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</si>
  <si>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</si>
  <si>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</si>
  <si>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</si>
  <si>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</si>
  <si>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</si>
  <si>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</si>
  <si>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</si>
  <si>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</si>
  <si>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</si>
  <si>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</si>
  <si>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</si>
  <si>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</si>
  <si>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</si>
  <si>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</si>
  <si>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</si>
  <si>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</si>
  <si>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</si>
  <si>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</si>
  <si>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</si>
  <si>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</si>
  <si>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</si>
  <si>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</si>
  <si>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</si>
  <si>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</si>
  <si>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</si>
  <si>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</si>
  <si>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</si>
  <si>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</si>
  <si>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</si>
  <si>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</si>
  <si>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</si>
  <si>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</si>
  <si>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</si>
  <si>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</si>
  <si>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</si>
  <si>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</si>
  <si>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</si>
  <si>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</si>
  <si>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</si>
  <si>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</si>
  <si>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</si>
  <si>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</si>
  <si>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</si>
  <si>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</si>
  <si>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</si>
  <si>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</si>
  <si>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</si>
  <si>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</si>
  <si>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</si>
  <si>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</si>
  <si>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</si>
  <si>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</si>
  <si>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</si>
  <si>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</si>
  <si>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</si>
  <si>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</si>
  <si>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</si>
  <si>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</si>
  <si>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</si>
  <si>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</si>
  <si>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</si>
  <si>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</si>
  <si>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</si>
  <si>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</si>
  <si>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</si>
  <si>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</si>
  <si>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</si>
  <si>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</si>
  <si>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</si>
  <si>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</si>
  <si>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</si>
  <si>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</si>
  <si>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</si>
  <si>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</si>
  <si>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</si>
  <si>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</si>
  <si>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</si>
  <si>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</si>
  <si>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</si>
  <si>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</si>
  <si>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</si>
  <si>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</si>
  <si>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</si>
  <si>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</si>
  <si>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</si>
  <si>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</si>
  <si>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</si>
  <si>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</si>
  <si>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</si>
  <si>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</si>
  <si>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</si>
  <si>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</si>
  <si>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</si>
  <si>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</si>
  <si>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</si>
  <si>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</si>
  <si>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</si>
  <si>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</si>
  <si>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</si>
  <si>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</si>
  <si>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</si>
  <si>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</si>
  <si>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</si>
  <si>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</si>
  <si>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</si>
  <si>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</si>
  <si>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</si>
  <si>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</si>
  <si>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</si>
  <si>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</si>
  <si>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</si>
  <si>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</si>
  <si>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</si>
  <si>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</si>
  <si>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</si>
  <si>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</si>
  <si>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</si>
  <si>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</si>
  <si>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</si>
  <si>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</si>
  <si>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</si>
  <si>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</si>
  <si>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</si>
  <si>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</si>
  <si>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</si>
  <si>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</si>
  <si>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</si>
  <si>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</si>
  <si>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</si>
  <si>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</si>
  <si>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</si>
  <si>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</si>
  <si>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</si>
  <si>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</si>
  <si>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</si>
  <si>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</si>
  <si>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</si>
  <si>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</si>
  <si>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</si>
  <si>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</si>
  <si>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</si>
  <si>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</si>
  <si>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</si>
  <si>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</si>
  <si>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</si>
  <si>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</si>
  <si>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</si>
  <si>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</si>
  <si>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</si>
  <si>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</si>
  <si>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</si>
  <si>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</si>
  <si>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</si>
  <si>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</si>
  <si>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</si>
  <si>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</si>
  <si>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</si>
  <si>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</si>
  <si>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</si>
  <si>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</si>
  <si>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</si>
  <si>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</si>
  <si>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</si>
  <si>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</si>
  <si>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</si>
  <si>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</si>
  <si>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</si>
  <si>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</si>
  <si>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</si>
  <si>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</si>
  <si>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</si>
  <si>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</si>
  <si>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</si>
  <si>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</si>
  <si>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</si>
  <si>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</si>
  <si>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</si>
  <si>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</si>
  <si>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</si>
  <si>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</si>
  <si>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</si>
  <si>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</si>
  <si>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</si>
  <si>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</si>
  <si>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</si>
  <si>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</si>
  <si>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</si>
  <si>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</si>
  <si>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</si>
  <si>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</si>
  <si>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</si>
  <si>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</si>
  <si>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</si>
  <si>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</si>
  <si>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</si>
  <si>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</si>
  <si>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</si>
  <si>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</si>
  <si>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</si>
  <si>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</si>
  <si>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</si>
  <si>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</si>
  <si>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</si>
  <si>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</si>
  <si>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</si>
  <si>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</si>
  <si>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</si>
  <si>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</si>
  <si>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</si>
  <si>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</si>
  <si>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</si>
  <si>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</si>
  <si>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</si>
  <si>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</si>
  <si>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</si>
  <si>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</si>
  <si>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</si>
  <si>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</si>
  <si>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</si>
  <si>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</si>
  <si>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</si>
  <si>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</si>
  <si>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</si>
  <si>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</si>
  <si>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</si>
  <si>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</si>
  <si>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</si>
  <si>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</si>
  <si>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</si>
  <si>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</si>
  <si>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</si>
  <si>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</si>
  <si>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</si>
  <si>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</si>
  <si>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</si>
  <si>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</si>
  <si>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</si>
  <si>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</si>
  <si>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</si>
  <si>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</si>
  <si>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</si>
  <si>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</si>
  <si>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</si>
  <si>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</si>
  <si>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</si>
  <si>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</si>
  <si>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</si>
  <si>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</si>
  <si>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</si>
  <si>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</si>
  <si>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</si>
  <si>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</si>
  <si>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</si>
  <si>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</si>
  <si>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</si>
  <si>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</si>
  <si>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</si>
  <si>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</si>
  <si>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</si>
  <si>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</si>
  <si>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</si>
  <si>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</si>
  <si>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</si>
  <si>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</si>
  <si>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</si>
  <si>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</si>
  <si>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</si>
  <si>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</si>
  <si>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</si>
  <si>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</si>
  <si>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</si>
  <si>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</si>
  <si>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</si>
  <si>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</si>
  <si>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</si>
  <si>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</si>
  <si>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</si>
  <si>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</si>
  <si>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</si>
  <si>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</si>
  <si>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</si>
  <si>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</si>
  <si>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</si>
  <si>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</si>
  <si>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</si>
  <si>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</si>
  <si>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</si>
  <si>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</si>
  <si>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</si>
  <si>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</si>
  <si>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</si>
  <si>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</si>
  <si>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</si>
  <si>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</si>
  <si>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</si>
  <si>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</si>
  <si>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</si>
  <si>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</si>
  <si>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</si>
  <si>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</si>
  <si>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</si>
  <si>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</si>
  <si>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</si>
  <si>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</si>
  <si>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</si>
  <si>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</si>
  <si>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</si>
  <si>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</si>
  <si>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</si>
  <si>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</si>
  <si>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</si>
  <si>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</si>
  <si>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</si>
  <si>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</si>
  <si>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</si>
  <si>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</si>
  <si>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</si>
  <si>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</si>
  <si>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</si>
  <si>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</si>
  <si>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</si>
  <si>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</si>
  <si>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</si>
  <si>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</si>
  <si>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</si>
  <si>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</si>
  <si>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</si>
  <si>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</si>
  <si>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</si>
  <si>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</si>
  <si>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</si>
  <si>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</si>
  <si>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</si>
  <si>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</si>
  <si>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</si>
  <si>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</si>
  <si>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</si>
  <si>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</si>
  <si>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</si>
  <si>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</si>
  <si>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</si>
  <si>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</si>
  <si>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</si>
  <si>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</si>
  <si>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</si>
  <si>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</si>
  <si>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</si>
  <si>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</si>
  <si>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</si>
  <si>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</si>
  <si>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</si>
  <si>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</si>
  <si>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</si>
  <si>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</si>
  <si>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</si>
  <si>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</si>
  <si>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</si>
  <si>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</si>
  <si>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</si>
  <si>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</si>
  <si>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</si>
  <si>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</si>
  <si>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</si>
  <si>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</si>
  <si>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</si>
  <si>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</si>
  <si>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</si>
  <si>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</si>
  <si>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</si>
  <si>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</si>
  <si>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</si>
  <si>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</si>
  <si>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</si>
  <si>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</si>
  <si>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</si>
  <si>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</si>
  <si>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</si>
  <si>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</si>
  <si>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</si>
  <si>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</si>
  <si>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</si>
  <si>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</si>
  <si>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</si>
  <si>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</si>
  <si>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</si>
  <si>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</si>
  <si>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</si>
  <si>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</si>
  <si>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</si>
  <si>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</si>
  <si>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</si>
  <si>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</si>
  <si>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</si>
  <si>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</si>
  <si>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</si>
  <si>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</si>
  <si>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</si>
  <si>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</si>
  <si>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</si>
  <si>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</si>
  <si>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</si>
  <si>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</si>
  <si>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</si>
  <si>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</si>
  <si>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</si>
  <si>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</si>
  <si>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</si>
  <si>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</si>
  <si>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</si>
  <si>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</si>
  <si>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</si>
  <si>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</si>
  <si>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</si>
  <si>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</si>
  <si>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</si>
  <si>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</si>
  <si>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</si>
  <si>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</si>
  <si>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</si>
  <si>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</si>
  <si>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</si>
  <si>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</si>
  <si>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</si>
  <si>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</si>
  <si>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</si>
  <si>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</si>
  <si>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</si>
  <si>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</si>
  <si>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</si>
  <si>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</si>
  <si>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</si>
  <si>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</si>
  <si>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</si>
  <si>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</si>
  <si>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</si>
  <si>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</si>
  <si>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</si>
  <si>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</si>
  <si>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</si>
  <si>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</si>
  <si>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</si>
  <si>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</si>
  <si>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</si>
  <si>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</si>
  <si>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</si>
  <si>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</si>
  <si>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</si>
  <si>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</si>
  <si>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</si>
  <si>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</si>
  <si>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</si>
  <si>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</si>
  <si>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</si>
  <si>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</si>
  <si>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</si>
  <si>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</si>
  <si>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</si>
  <si>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</si>
  <si>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</si>
  <si>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</si>
  <si>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</si>
  <si>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</si>
  <si>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</si>
  <si>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</si>
  <si>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</si>
  <si>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</si>
  <si>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</si>
  <si>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</si>
  <si>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</si>
  <si>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</si>
  <si>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</si>
  <si>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</si>
  <si>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</si>
  <si>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</si>
  <si>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</si>
  <si>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</si>
  <si>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</si>
  <si>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</si>
  <si>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</si>
  <si>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</si>
  <si>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</si>
  <si>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</si>
  <si>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</si>
  <si>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</si>
  <si>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</si>
  <si>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</si>
  <si>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</si>
  <si>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</si>
  <si>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</si>
  <si>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</si>
  <si>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</si>
  <si>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</si>
  <si>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</si>
  <si>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</si>
  <si>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</si>
  <si>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</si>
  <si>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</si>
  <si>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</si>
  <si>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</si>
  <si>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</si>
  <si>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</si>
  <si>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</si>
  <si>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</si>
  <si>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</si>
  <si>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</si>
  <si>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</si>
  <si>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</si>
  <si>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</si>
  <si>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</si>
  <si>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</si>
  <si>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</si>
  <si>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</si>
  <si>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</si>
  <si>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</si>
  <si>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</si>
  <si>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</si>
  <si>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</si>
  <si>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</si>
  <si>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</si>
  <si>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</si>
  <si>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</si>
  <si>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</si>
  <si>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</si>
  <si>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</si>
  <si>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</si>
  <si>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</si>
  <si>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</si>
  <si>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</si>
  <si>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</si>
  <si>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</si>
  <si>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</si>
  <si>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</si>
  <si>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</si>
  <si>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</si>
  <si>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</si>
  <si>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</si>
  <si>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</si>
  <si>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</si>
  <si>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</si>
  <si>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</si>
  <si>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</si>
  <si>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</si>
  <si>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</si>
  <si>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</si>
  <si>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</si>
  <si>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</si>
  <si>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</si>
  <si>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</si>
  <si>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</si>
  <si>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</si>
  <si>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</si>
  <si>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</si>
  <si>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</si>
  <si>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</si>
  <si>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</si>
  <si>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</si>
  <si>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</si>
  <si>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</si>
  <si>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</si>
  <si>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</si>
  <si>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</si>
  <si>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</si>
  <si>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</si>
  <si>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</si>
  <si>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</si>
  <si>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</si>
  <si>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</si>
  <si>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</si>
  <si>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</si>
  <si>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</si>
  <si>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</si>
  <si>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</si>
  <si>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</si>
  <si>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</si>
  <si>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</si>
  <si>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</si>
  <si>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</si>
  <si>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</si>
  <si>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</si>
  <si>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</si>
  <si>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</si>
  <si>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</si>
  <si>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</si>
  <si>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</si>
  <si>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</si>
  <si>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</si>
  <si>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</si>
  <si>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</si>
  <si>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</si>
  <si>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</si>
  <si>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</si>
  <si>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</si>
  <si>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</si>
  <si>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</si>
  <si>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</si>
  <si>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</si>
  <si>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</si>
  <si>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</si>
  <si>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</si>
  <si>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</si>
  <si>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</si>
  <si>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</si>
  <si>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</si>
  <si>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</si>
  <si>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</si>
  <si>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</si>
  <si>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</si>
  <si>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</si>
  <si>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</si>
  <si>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</si>
  <si>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</si>
  <si>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</si>
  <si>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</si>
  <si>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</si>
  <si>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</si>
  <si>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</si>
  <si>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</si>
  <si>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</si>
  <si>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</si>
  <si>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</si>
  <si>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</si>
  <si>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</si>
  <si>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</si>
  <si>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</si>
  <si>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</si>
  <si>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</si>
  <si>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</si>
  <si>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</si>
  <si>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</si>
  <si>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</si>
  <si>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</si>
  <si>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</si>
  <si>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</si>
  <si>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</si>
  <si>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</si>
  <si>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</si>
  <si>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</si>
  <si>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</si>
  <si>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</si>
  <si>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</si>
  <si>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</si>
  <si>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</si>
  <si>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</si>
  <si>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</si>
  <si>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</si>
  <si>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</si>
  <si>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</si>
  <si>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</si>
  <si>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</si>
  <si>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</si>
  <si>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</si>
  <si>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</si>
  <si>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</si>
  <si>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</si>
  <si>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</si>
  <si>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</si>
  <si>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</si>
  <si>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</si>
  <si>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</si>
  <si>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</si>
  <si>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</si>
  <si>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</si>
  <si>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</si>
  <si>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</si>
  <si>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</si>
  <si>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</si>
  <si>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</si>
  <si>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</si>
  <si>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</si>
  <si>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</si>
  <si>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</si>
  <si>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</si>
  <si>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</si>
  <si>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</si>
  <si>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</si>
  <si>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</si>
  <si>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</si>
  <si>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</si>
  <si>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</si>
  <si>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</si>
  <si>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</si>
  <si>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</si>
  <si>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</si>
  <si>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</si>
  <si>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</si>
  <si>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</si>
  <si>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</si>
  <si>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</si>
  <si>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</si>
  <si>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</si>
  <si>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</si>
  <si>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</si>
  <si>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</si>
  <si>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</si>
  <si>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</si>
  <si>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</si>
  <si>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</si>
  <si>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</si>
  <si>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</si>
  <si>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</si>
  <si>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</si>
  <si>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</si>
  <si>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</si>
  <si>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</si>
  <si>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</si>
  <si>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</si>
  <si>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</si>
  <si>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</si>
  <si>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</si>
  <si>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</si>
  <si>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</si>
  <si>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</si>
  <si>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</si>
  <si>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</si>
  <si>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</si>
  <si>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</si>
  <si>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</si>
  <si>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</si>
  <si>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</si>
  <si>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</si>
  <si>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</si>
  <si>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</si>
  <si>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</si>
  <si>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</si>
  <si>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</si>
  <si>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</si>
  <si>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</si>
  <si>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</si>
  <si>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</si>
  <si>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</si>
  <si>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</si>
  <si>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</si>
  <si>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</si>
  <si>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</si>
  <si>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</si>
  <si>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</si>
  <si>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</si>
  <si>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</si>
  <si>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</si>
  <si>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</si>
  <si>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</si>
  <si>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</si>
  <si>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</si>
  <si>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</si>
  <si>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</si>
  <si>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</si>
  <si>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</si>
  <si>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</si>
  <si>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</si>
  <si>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</si>
  <si>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</si>
  <si>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</si>
  <si>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</si>
  <si>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</si>
  <si>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</si>
  <si>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</si>
  <si>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</si>
  <si>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</si>
  <si>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</si>
  <si>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</si>
  <si>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</si>
  <si>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</si>
  <si>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</si>
  <si>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</si>
  <si>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</si>
  <si>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</si>
  <si>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</si>
  <si>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</si>
  <si>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</si>
  <si>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</si>
  <si>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</si>
  <si>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</si>
  <si>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</si>
  <si>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</si>
  <si>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</si>
  <si>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</si>
  <si>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</si>
  <si>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</si>
  <si>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</si>
  <si>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</si>
  <si>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</si>
  <si>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</si>
  <si>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</si>
  <si>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</si>
  <si>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</si>
  <si>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</si>
  <si>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</si>
  <si>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</si>
  <si>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</si>
  <si>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</si>
  <si>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</si>
  <si>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</si>
  <si>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</si>
  <si>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</si>
  <si>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</si>
  <si>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</si>
  <si>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</si>
  <si>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</si>
  <si>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</si>
  <si>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</si>
  <si>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</si>
  <si>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</si>
  <si>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</si>
  <si>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</si>
  <si>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</si>
  <si>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</si>
  <si>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</si>
  <si>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</si>
  <si>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</si>
  <si>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</si>
  <si>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</si>
  <si>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</si>
  <si>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</si>
  <si>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</si>
  <si>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</si>
  <si>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</si>
  <si>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</si>
  <si>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</si>
  <si>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</si>
  <si>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</si>
  <si>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</si>
  <si>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</si>
  <si>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</si>
  <si>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</si>
  <si>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</si>
  <si>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</si>
  <si>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</si>
  <si>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</si>
  <si>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</si>
  <si>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</si>
  <si>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</si>
  <si>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</si>
  <si>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</si>
  <si>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</si>
  <si>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</si>
  <si>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</si>
  <si>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</si>
  <si>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</si>
  <si>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</si>
  <si>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</si>
  <si>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</si>
  <si>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</si>
  <si>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</si>
  <si>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</si>
  <si>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</si>
  <si>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</si>
  <si>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</si>
  <si>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</si>
  <si>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</si>
  <si>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</si>
  <si>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</si>
  <si>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</si>
  <si>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</si>
  <si>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</si>
  <si>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</si>
  <si>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</si>
  <si>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</si>
  <si>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</si>
  <si>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</si>
  <si>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</si>
  <si>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</si>
  <si>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</si>
  <si>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</si>
  <si>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</si>
  <si>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</si>
  <si>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</si>
  <si>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</si>
  <si>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</si>
  <si>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</si>
  <si>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</si>
  <si>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</si>
  <si>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</si>
  <si>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</si>
  <si>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</si>
  <si>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</si>
  <si>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</si>
  <si>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</si>
  <si>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</si>
  <si>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</si>
  <si>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</si>
  <si>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</si>
  <si>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</si>
  <si>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</si>
  <si>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</si>
  <si>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</si>
  <si>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</si>
  <si>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</si>
  <si>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</si>
  <si>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</si>
  <si>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</si>
  <si>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</si>
  <si>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</si>
  <si>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</si>
  <si>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</si>
  <si>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</si>
  <si>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</si>
  <si>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</si>
  <si>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</si>
  <si>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</si>
  <si>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</si>
  <si>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</si>
  <si>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</si>
  <si>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</si>
  <si>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</si>
  <si>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</si>
  <si>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</si>
  <si>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</si>
  <si>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</si>
  <si>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</si>
  <si>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</si>
  <si>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</si>
  <si>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</si>
  <si>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</si>
  <si>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</si>
  <si>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</si>
  <si>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</si>
  <si>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</si>
  <si>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</si>
  <si>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</si>
  <si>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</si>
  <si>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</si>
  <si>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</si>
  <si>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</si>
  <si>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</si>
  <si>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</si>
  <si>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</si>
  <si>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</si>
  <si>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</si>
  <si>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</si>
  <si>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</si>
  <si>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</si>
  <si>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</si>
  <si>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</si>
  <si>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</si>
  <si>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</si>
  <si>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</si>
  <si>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</si>
  <si>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</si>
  <si>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</si>
  <si>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</si>
  <si>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</si>
  <si>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</si>
  <si>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</si>
  <si>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</si>
  <si>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</si>
  <si>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</si>
  <si>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</si>
  <si>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</si>
  <si>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</si>
  <si>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</si>
  <si>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</si>
  <si>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</si>
  <si>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</si>
  <si>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</si>
  <si>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</si>
  <si>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</si>
  <si>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</si>
  <si>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</si>
  <si>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</si>
  <si>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</si>
  <si>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</si>
  <si>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</si>
  <si>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</si>
  <si>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</si>
  <si>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</si>
  <si>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</si>
  <si>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</si>
  <si>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</si>
  <si>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</si>
  <si>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</si>
  <si>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</si>
  <si>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</si>
  <si>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</si>
  <si>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</si>
  <si>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</si>
  <si>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</si>
  <si>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</si>
  <si>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</si>
  <si>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</si>
  <si>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</si>
  <si>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</si>
  <si>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</si>
  <si>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</si>
  <si>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</si>
  <si>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</si>
  <si>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</si>
  <si>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</si>
  <si>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</si>
  <si>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</si>
  <si>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</si>
  <si>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</si>
  <si>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</si>
  <si>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</si>
  <si>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</si>
  <si>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</si>
  <si>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</si>
  <si>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</si>
  <si>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</si>
  <si>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</si>
  <si>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</si>
  <si>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</si>
  <si>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</si>
  <si>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</si>
  <si>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</si>
  <si>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</si>
  <si>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</si>
  <si>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</si>
  <si>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</si>
  <si>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</si>
  <si>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</si>
  <si>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</si>
  <si>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</si>
  <si>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</si>
  <si>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</si>
  <si>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</si>
  <si>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</si>
  <si>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</si>
  <si>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</si>
  <si>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</si>
  <si>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</si>
  <si>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</si>
  <si>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</si>
  <si>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</si>
  <si>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</si>
  <si>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</si>
  <si>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</si>
  <si>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</si>
  <si>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</si>
  <si>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</si>
  <si>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</si>
  <si>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</si>
  <si>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</si>
  <si>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</si>
  <si>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</si>
  <si>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</si>
  <si>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</si>
  <si>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</si>
  <si>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</si>
  <si>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</si>
  <si>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</si>
  <si>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</si>
  <si>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</si>
  <si>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</si>
  <si>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</si>
  <si>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</si>
  <si>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</si>
  <si>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</si>
  <si>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</si>
  <si>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</si>
  <si>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</si>
  <si>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</si>
  <si>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</si>
  <si>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</si>
  <si>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</si>
  <si>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</si>
  <si>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</si>
  <si>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</si>
  <si>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</si>
  <si>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</si>
  <si>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</si>
  <si>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</si>
  <si>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</si>
  <si>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</si>
  <si>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</si>
  <si>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</si>
  <si>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</si>
  <si>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</si>
  <si>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</si>
  <si>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</si>
  <si>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</si>
  <si>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</si>
  <si>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</si>
  <si>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</si>
  <si>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</si>
  <si>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</si>
  <si>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</si>
  <si>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</si>
  <si>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</si>
  <si>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</si>
  <si>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</si>
  <si>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</si>
  <si>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</si>
  <si>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</si>
  <si>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</si>
  <si>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</si>
  <si>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</si>
  <si>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</si>
  <si>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</si>
  <si>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</si>
  <si>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</si>
  <si>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</si>
  <si>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</si>
  <si>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</si>
  <si>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</si>
  <si>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</si>
  <si>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</si>
  <si>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</si>
  <si>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</si>
  <si>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</si>
  <si>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</si>
  <si>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</si>
  <si>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</si>
  <si>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</si>
  <si>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</si>
  <si>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</si>
  <si>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</si>
  <si>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</si>
  <si>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</si>
  <si>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</si>
  <si>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</si>
  <si>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</si>
  <si>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</si>
  <si>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</si>
  <si>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</si>
  <si>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</si>
  <si>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</si>
  <si>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</si>
  <si>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</si>
  <si>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</si>
  <si>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</si>
  <si>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</si>
  <si>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</si>
  <si>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</si>
  <si>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</si>
  <si>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</si>
  <si>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</si>
  <si>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</si>
  <si>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</si>
  <si>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</si>
  <si>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</si>
  <si>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</si>
  <si>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</si>
  <si>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</si>
  <si>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</si>
  <si>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</si>
  <si>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</si>
  <si>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</si>
  <si>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</si>
  <si>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</si>
  <si>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</si>
  <si>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</si>
  <si>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</si>
  <si>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</si>
  <si>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</si>
  <si>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</si>
  <si>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</si>
  <si>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</si>
  <si>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</si>
  <si>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</si>
  <si>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</si>
  <si>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</si>
  <si>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</si>
  <si>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</si>
  <si>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</si>
  <si>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</si>
  <si>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</si>
  <si>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</si>
  <si>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</si>
  <si>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</si>
  <si>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</si>
  <si>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</si>
  <si>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</si>
  <si>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</si>
  <si>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</si>
  <si>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</si>
  <si>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</si>
  <si>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</si>
  <si>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</si>
  <si>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</si>
  <si>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</si>
  <si>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</si>
  <si>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</si>
  <si>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</si>
  <si>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</si>
  <si>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</si>
  <si>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</si>
  <si>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</si>
  <si>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</si>
  <si>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</si>
  <si>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</si>
  <si>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</si>
  <si>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</si>
  <si>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</si>
  <si>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</si>
  <si>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</si>
  <si>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</si>
  <si>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</si>
  <si>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</si>
  <si>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</si>
  <si>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</si>
  <si>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</si>
  <si>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</si>
  <si>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</si>
  <si>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</si>
  <si>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</si>
  <si>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</si>
  <si>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</si>
  <si>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</si>
  <si>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</si>
  <si>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</si>
  <si>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</si>
  <si>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</si>
  <si>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</si>
  <si>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</si>
  <si>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</si>
  <si>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</si>
  <si>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</si>
  <si>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</si>
  <si>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</si>
  <si>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</si>
  <si>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</si>
  <si>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</si>
  <si>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</si>
  <si>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</si>
  <si>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</si>
  <si>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</si>
  <si>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</si>
  <si>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</si>
  <si>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</si>
  <si>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</si>
  <si>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</si>
  <si>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</si>
  <si>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</si>
  <si>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</si>
  <si>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</si>
  <si>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</si>
  <si>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</si>
  <si>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</si>
  <si>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</si>
  <si>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</si>
  <si>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</si>
  <si>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</si>
  <si>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</si>
  <si>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</si>
  <si>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</si>
  <si>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</si>
  <si>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</si>
  <si>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</si>
  <si>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</si>
  <si>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</si>
  <si>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</si>
  <si>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</si>
  <si>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</si>
  <si>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</si>
  <si>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</si>
  <si>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</si>
  <si>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</si>
  <si>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</si>
  <si>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</si>
  <si>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</si>
  <si>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</si>
  <si>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</si>
  <si>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</si>
  <si>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</si>
  <si>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</si>
  <si>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</si>
  <si>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</si>
  <si>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</si>
  <si>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</si>
  <si>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</si>
  <si>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</si>
  <si>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</si>
  <si>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</si>
  <si>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</si>
  <si>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</si>
  <si>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</si>
  <si>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</si>
  <si>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</si>
  <si>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</si>
  <si>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</si>
  <si>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</si>
  <si>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</si>
  <si>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</si>
  <si>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</si>
  <si>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</si>
  <si>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</si>
  <si>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</si>
  <si>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</si>
  <si>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</si>
  <si>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</si>
  <si>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</si>
  <si>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</si>
  <si>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</si>
  <si>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</si>
  <si>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</si>
  <si>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</si>
  <si>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</si>
  <si>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</si>
  <si>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</si>
  <si>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</si>
  <si>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</si>
  <si>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</si>
  <si>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</si>
  <si>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</si>
  <si>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</si>
  <si>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</si>
  <si>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</si>
  <si>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</si>
  <si>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</si>
  <si>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</si>
  <si>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</si>
  <si>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</si>
  <si>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</si>
  <si>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</si>
  <si>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</si>
  <si>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</si>
  <si>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</si>
  <si>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</si>
  <si>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</si>
  <si>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</si>
  <si>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</si>
  <si>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</si>
  <si>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</si>
  <si>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</si>
  <si>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</si>
  <si>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</si>
  <si>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</si>
  <si>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</si>
  <si>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</si>
  <si>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</si>
  <si>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</si>
  <si>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</si>
  <si>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</si>
  <si>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</si>
  <si>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</si>
  <si>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</si>
  <si>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</si>
  <si>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</si>
  <si>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</si>
  <si>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</si>
  <si>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</si>
  <si>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</si>
  <si>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</si>
  <si>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</si>
  <si>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</si>
  <si>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</si>
  <si>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</si>
  <si>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</si>
  <si>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</si>
  <si>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</si>
  <si>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</si>
  <si>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</si>
  <si>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</si>
  <si>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</si>
  <si>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</si>
  <si>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</si>
  <si>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</si>
  <si>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</si>
  <si>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</si>
  <si>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</si>
  <si>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</si>
  <si>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</si>
  <si>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</si>
  <si>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</si>
  <si>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</si>
  <si>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</si>
  <si>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</si>
  <si>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</si>
  <si>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</si>
  <si>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</si>
  <si>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</si>
  <si>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</si>
  <si>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</si>
  <si>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</si>
  <si>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</si>
  <si>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</si>
  <si>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</si>
  <si>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</si>
  <si>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</si>
  <si>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</si>
  <si>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</si>
  <si>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</si>
  <si>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</si>
  <si>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</si>
  <si>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</si>
  <si>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</si>
  <si>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</si>
  <si>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</si>
  <si>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</si>
  <si>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</si>
  <si>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</si>
  <si>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</si>
  <si>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</si>
  <si>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</si>
  <si>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</si>
  <si>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</si>
  <si>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</si>
  <si>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</si>
  <si>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</si>
  <si>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</si>
  <si>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</si>
  <si>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</si>
  <si>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</si>
  <si>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</si>
  <si>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</si>
  <si>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</si>
  <si>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</si>
  <si>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</si>
  <si>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</si>
  <si>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</si>
  <si>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</si>
  <si>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</si>
  <si>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</si>
  <si>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</si>
  <si>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</si>
  <si>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</si>
  <si>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</si>
  <si>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</si>
  <si>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</si>
  <si>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</si>
  <si>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</si>
  <si>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</si>
  <si>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</si>
  <si>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</si>
  <si>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</si>
  <si>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</si>
  <si>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</si>
  <si>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</si>
  <si>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</si>
  <si>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</si>
  <si>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</si>
  <si>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</si>
  <si>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</si>
  <si>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</si>
  <si>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</si>
  <si>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</si>
  <si>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</si>
  <si>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</si>
  <si>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</si>
  <si>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</si>
  <si>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</si>
  <si>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</si>
  <si>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</si>
  <si>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</si>
  <si>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</si>
  <si>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</si>
  <si>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</si>
  <si>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</si>
  <si>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</si>
  <si>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</si>
  <si>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</si>
  <si>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</si>
  <si>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</si>
  <si>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</si>
  <si>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</si>
  <si>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</si>
  <si>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</si>
  <si>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</si>
  <si>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</si>
  <si>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</si>
  <si>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</si>
  <si>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</si>
  <si>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</si>
  <si>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</si>
  <si>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</si>
  <si>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</si>
  <si>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</si>
  <si>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</si>
  <si>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</si>
  <si>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</si>
  <si>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</si>
  <si>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</si>
  <si>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</si>
  <si>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</si>
  <si>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</si>
  <si>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</si>
  <si>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</si>
  <si>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</si>
  <si>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</si>
  <si>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</si>
  <si>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</si>
  <si>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</si>
  <si>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</si>
  <si>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</si>
  <si>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</si>
  <si>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</si>
  <si>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</si>
  <si>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</si>
  <si>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</si>
  <si>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</si>
  <si>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</si>
  <si>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</si>
  <si>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</si>
  <si>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</si>
  <si>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</si>
  <si>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</si>
  <si>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</si>
  <si>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</si>
  <si>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</si>
  <si>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</si>
  <si>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</si>
  <si>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</si>
  <si>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</si>
  <si>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</si>
  <si>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</si>
  <si>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</si>
  <si>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</si>
  <si>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</si>
  <si>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</si>
  <si>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</si>
  <si>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</si>
  <si>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</si>
  <si>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</si>
  <si>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</si>
  <si>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</si>
  <si>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</si>
  <si>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</si>
  <si>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</si>
  <si>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</si>
  <si>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</si>
  <si>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</si>
  <si>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</si>
  <si>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</si>
  <si>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</si>
  <si>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</si>
  <si>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</si>
  <si>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</si>
  <si>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</si>
  <si>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</si>
  <si>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</si>
  <si>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</si>
  <si>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</si>
  <si>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</si>
  <si>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</si>
  <si>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</si>
  <si>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</si>
  <si>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</si>
  <si>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</si>
  <si>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</si>
  <si>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</si>
  <si>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</si>
  <si>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</si>
  <si>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</si>
  <si>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</si>
  <si>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</si>
  <si>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</si>
  <si>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</si>
  <si>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</si>
  <si>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</si>
  <si>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</si>
  <si>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</si>
  <si>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</si>
  <si>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</si>
  <si>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</si>
  <si>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</si>
  <si>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</si>
  <si>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</si>
  <si>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</si>
  <si>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</si>
  <si>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</si>
  <si>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</si>
  <si>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</si>
  <si>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</si>
  <si>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</si>
  <si>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</si>
  <si>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</si>
  <si>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</si>
  <si>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</si>
  <si>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</si>
  <si>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</si>
  <si>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</si>
  <si>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</si>
  <si>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</si>
  <si>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</si>
  <si>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</si>
  <si>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</si>
  <si>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</si>
  <si>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</si>
  <si>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</si>
  <si>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</si>
  <si>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</si>
  <si>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</si>
  <si>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</si>
  <si>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</si>
  <si>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</si>
  <si>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</si>
  <si>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</si>
  <si>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</si>
  <si>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</si>
  <si>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</si>
  <si>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</si>
  <si>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</si>
  <si>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</si>
  <si>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</si>
  <si>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</si>
  <si>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</si>
  <si>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</si>
  <si>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</si>
  <si>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</si>
  <si>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</si>
  <si>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</si>
  <si>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</si>
  <si>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</si>
  <si>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</si>
  <si>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</si>
  <si>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</si>
  <si>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</si>
  <si>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</si>
  <si>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</si>
  <si>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</si>
  <si>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</si>
  <si>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</si>
  <si>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</si>
  <si>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</si>
  <si>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</si>
  <si>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</si>
  <si>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</si>
  <si>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</si>
  <si>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</si>
  <si>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</si>
  <si>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</si>
  <si>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</si>
  <si>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</si>
  <si>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</si>
  <si>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</si>
  <si>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</si>
  <si>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</si>
  <si>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</si>
  <si>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</si>
  <si>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</si>
  <si>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</si>
  <si>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</si>
  <si>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</si>
  <si>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</si>
  <si>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</si>
  <si>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</si>
  <si>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</si>
  <si>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</si>
  <si>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</si>
  <si>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</si>
  <si>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</si>
  <si>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</si>
  <si>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</si>
  <si>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</si>
  <si>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</si>
  <si>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</si>
  <si>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</si>
  <si>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</si>
  <si>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</si>
  <si>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</si>
  <si>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</si>
  <si>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</si>
  <si>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</si>
  <si>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</si>
  <si>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</si>
  <si>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</si>
  <si>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</si>
  <si>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</si>
  <si>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</si>
  <si>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</si>
  <si>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</si>
  <si>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</si>
  <si>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</si>
  <si>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</si>
  <si>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</si>
  <si>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</si>
  <si>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</si>
  <si>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</si>
  <si>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</si>
  <si>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</si>
  <si>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</si>
  <si>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</si>
  <si>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</si>
  <si>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</si>
  <si>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</si>
  <si>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</si>
  <si>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</si>
  <si>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</si>
  <si>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</si>
  <si>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</si>
  <si>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</si>
  <si>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</si>
  <si>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</si>
  <si>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</si>
  <si>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</si>
  <si>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</si>
  <si>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</si>
  <si>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</si>
  <si>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</si>
  <si>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</si>
  <si>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</si>
  <si>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</si>
  <si>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</si>
  <si>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</si>
  <si>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</si>
  <si>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</si>
  <si>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</si>
  <si>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</si>
  <si>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</si>
  <si>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</si>
  <si>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</si>
  <si>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</si>
  <si>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</si>
  <si>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</si>
  <si>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</si>
  <si>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</si>
  <si>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</si>
  <si>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</si>
  <si>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</si>
  <si>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</si>
  <si>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</si>
  <si>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</si>
  <si>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</si>
  <si>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</si>
  <si>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</si>
  <si>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</si>
  <si>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</si>
  <si>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</si>
  <si>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</si>
  <si>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</si>
  <si>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</si>
  <si>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</si>
  <si>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</si>
  <si>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</si>
  <si>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</si>
  <si>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</si>
  <si>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</si>
  <si>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</si>
  <si>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</si>
  <si>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</si>
  <si>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</si>
  <si>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</si>
  <si>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</si>
  <si>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</si>
  <si>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</si>
  <si>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</si>
  <si>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</si>
  <si>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</si>
  <si>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</si>
  <si>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</si>
  <si>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</si>
  <si>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</si>
  <si>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</si>
  <si>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</si>
  <si>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</si>
  <si>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</si>
  <si>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</si>
  <si>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</si>
  <si>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</si>
  <si>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</si>
  <si>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</si>
  <si>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</si>
  <si>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</si>
  <si>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</si>
  <si>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</si>
  <si>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</si>
  <si>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</si>
  <si>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</si>
  <si>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</si>
  <si>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</si>
  <si>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</si>
  <si>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</si>
  <si>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</si>
  <si>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</si>
  <si>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</si>
  <si>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</si>
  <si>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</si>
  <si>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</si>
  <si>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</si>
  <si>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</si>
  <si>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</si>
  <si>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</si>
  <si>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</si>
  <si>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</si>
  <si>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</si>
  <si>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</si>
  <si>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</si>
  <si>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</si>
  <si>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</si>
  <si>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</si>
  <si>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</si>
  <si>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</si>
  <si>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</si>
  <si>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</si>
  <si>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</si>
  <si>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</si>
  <si>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</si>
  <si>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</si>
  <si>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</si>
  <si>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</si>
  <si>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</si>
  <si>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</si>
  <si>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</si>
  <si>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</si>
  <si>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</si>
  <si>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</si>
  <si>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</si>
  <si>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</si>
  <si>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</si>
  <si>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</si>
  <si>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</si>
  <si>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</si>
  <si>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</si>
  <si>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</si>
  <si>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</si>
  <si>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</si>
  <si>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</si>
  <si>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</si>
  <si>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</si>
  <si>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</si>
  <si>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</si>
  <si>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</si>
  <si>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</si>
  <si>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</si>
  <si>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</si>
  <si>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</si>
  <si>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</si>
  <si>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</si>
  <si>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</si>
  <si>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</si>
  <si>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</si>
  <si>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</si>
  <si>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</si>
  <si>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</si>
  <si>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</si>
  <si>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</si>
  <si>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</si>
  <si>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</si>
  <si>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</si>
  <si>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</si>
  <si>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</si>
  <si>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</si>
  <si>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</si>
  <si>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</si>
  <si>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</si>
  <si>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</si>
  <si>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</si>
  <si>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</si>
  <si>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</si>
  <si>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</si>
  <si>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</si>
  <si>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</si>
  <si>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</si>
  <si>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</si>
  <si>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</si>
  <si>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</si>
  <si>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</si>
  <si>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</si>
  <si>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</si>
  <si>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</si>
  <si>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</si>
  <si>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</si>
  <si>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</si>
  <si>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</si>
  <si>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</si>
  <si>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</si>
  <si>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</si>
  <si>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</si>
  <si>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</si>
  <si>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</si>
  <si>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</si>
  <si>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</si>
  <si>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</si>
  <si>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</si>
  <si>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</si>
  <si>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</si>
  <si>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</si>
  <si>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</si>
  <si>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</si>
  <si>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</si>
  <si>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</si>
  <si>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</si>
  <si>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</si>
  <si>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</si>
  <si>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</si>
  <si>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</si>
  <si>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</si>
  <si>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</si>
  <si>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</si>
  <si>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</si>
  <si>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</si>
  <si>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</si>
  <si>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</si>
  <si>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</si>
  <si>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</si>
  <si>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</si>
  <si>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</si>
  <si>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</si>
  <si>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</si>
  <si>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</si>
  <si>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</si>
  <si>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</si>
  <si>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</si>
  <si>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</si>
  <si>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</si>
  <si>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</si>
  <si>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</si>
  <si>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</si>
  <si>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</si>
  <si>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</si>
  <si>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</si>
  <si>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</si>
  <si>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</si>
  <si>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</si>
  <si>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</si>
  <si>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</si>
  <si>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</si>
  <si>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</si>
  <si>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</si>
  <si>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</si>
  <si>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</si>
  <si>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</si>
  <si>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</si>
  <si>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</si>
  <si>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</si>
  <si>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</si>
  <si>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</si>
  <si>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</si>
  <si>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</si>
  <si>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</si>
  <si>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</si>
  <si>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</si>
  <si>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</si>
  <si>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</si>
  <si>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</si>
  <si>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</si>
  <si>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</si>
  <si>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</si>
  <si>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</si>
  <si>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</si>
  <si>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</si>
  <si>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</si>
  <si>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</si>
  <si>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</si>
  <si>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</si>
  <si>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</si>
  <si>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</si>
  <si>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</si>
  <si>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</si>
  <si>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</si>
  <si>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</si>
  <si>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</si>
  <si>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</si>
  <si>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</si>
  <si>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</si>
  <si>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</si>
  <si>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</si>
  <si>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</si>
  <si>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</si>
  <si>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</si>
  <si>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</si>
  <si>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</si>
  <si>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</si>
  <si>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</si>
  <si>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</si>
  <si>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</si>
  <si>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</si>
  <si>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</si>
  <si>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</si>
  <si>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</si>
  <si>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</si>
  <si>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</si>
  <si>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</si>
  <si>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</si>
  <si>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</si>
  <si>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</si>
  <si>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</si>
  <si>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</si>
  <si>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</si>
  <si>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</si>
  <si>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</si>
  <si>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</si>
  <si>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</si>
  <si>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</si>
  <si>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</si>
  <si>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</si>
  <si>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</si>
  <si>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</si>
  <si>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</si>
  <si>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</si>
  <si>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</si>
  <si>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</si>
  <si>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</si>
  <si>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</si>
  <si>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</si>
  <si>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</si>
  <si>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</si>
  <si>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</si>
  <si>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</si>
  <si>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</si>
  <si>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</si>
  <si>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</si>
  <si>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</si>
  <si>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</si>
  <si>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</si>
  <si>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</si>
  <si>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</si>
  <si>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</si>
  <si>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</si>
  <si>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</si>
  <si>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</si>
  <si>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</si>
  <si>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</si>
  <si>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</si>
  <si>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</si>
  <si>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</si>
  <si>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</si>
  <si>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</si>
  <si>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</si>
  <si>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</si>
  <si>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</si>
  <si>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</si>
  <si>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</si>
  <si>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</si>
  <si>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</si>
  <si>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</si>
  <si>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</si>
  <si>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</si>
  <si>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</si>
  <si>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</si>
  <si>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</si>
  <si>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</si>
  <si>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</si>
  <si>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</si>
  <si>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</si>
  <si>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</si>
  <si>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</si>
  <si>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</si>
  <si>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</si>
  <si>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</si>
  <si>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</si>
  <si>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</si>
  <si>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</si>
  <si>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</si>
  <si>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</si>
  <si>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</si>
  <si>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</si>
  <si>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</si>
  <si>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</si>
  <si>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</si>
  <si>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</si>
  <si>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</si>
  <si>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</si>
  <si>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</si>
  <si>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</si>
  <si>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</si>
  <si>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</si>
  <si>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</si>
  <si>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</si>
  <si>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</si>
  <si>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</si>
  <si>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</si>
  <si>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</si>
  <si>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</si>
  <si>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</si>
  <si>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</si>
  <si>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</si>
  <si>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</si>
  <si>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</si>
  <si>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</si>
  <si>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</si>
  <si>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</si>
  <si>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</si>
  <si>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</si>
  <si>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</si>
  <si>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</si>
  <si>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</si>
  <si>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</si>
  <si>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</si>
  <si>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</si>
  <si>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</si>
  <si>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</si>
  <si>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</si>
  <si>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</si>
  <si>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</si>
  <si>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</si>
  <si>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</si>
  <si>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</si>
  <si>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</si>
  <si>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</si>
  <si>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</si>
  <si>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</si>
  <si>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</si>
  <si>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</si>
  <si>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</si>
  <si>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</si>
  <si>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</si>
  <si>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</si>
  <si>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</si>
  <si>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</si>
  <si>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</si>
  <si>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</si>
  <si>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</si>
  <si>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</si>
  <si>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</si>
  <si>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</si>
  <si>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</si>
  <si>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</si>
  <si>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</si>
  <si>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</si>
  <si>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</si>
  <si>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</si>
  <si>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</si>
  <si>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</si>
  <si>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</si>
  <si>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</si>
  <si>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</si>
  <si>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</si>
  <si>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</si>
  <si>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</si>
  <si>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</si>
  <si>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</si>
  <si>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</si>
  <si>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</si>
  <si>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</si>
  <si>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</si>
  <si>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</si>
  <si>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</si>
  <si>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</si>
  <si>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</si>
  <si>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</si>
  <si>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</si>
  <si>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</si>
  <si>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</si>
  <si>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</si>
  <si>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</si>
  <si>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</si>
  <si>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</si>
  <si>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</si>
  <si>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</si>
  <si>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</si>
  <si>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</si>
  <si>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</si>
  <si>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</si>
  <si>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</si>
  <si>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</si>
  <si>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</si>
  <si>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</si>
  <si>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</si>
  <si>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</si>
  <si>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</si>
  <si>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</si>
  <si>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</si>
  <si>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</si>
  <si>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</si>
  <si>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</si>
  <si>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</si>
  <si>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</si>
  <si>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</si>
  <si>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</si>
  <si>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</si>
  <si>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</si>
  <si>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</si>
  <si>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</si>
  <si>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</si>
  <si>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</si>
  <si>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</si>
  <si>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</si>
  <si>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</si>
  <si>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</si>
  <si>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</si>
  <si>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</si>
  <si>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</si>
  <si>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</si>
  <si>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</si>
  <si>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</si>
  <si>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</si>
  <si>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</si>
  <si>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</si>
  <si>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</si>
  <si>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</si>
  <si>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</si>
  <si>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</si>
  <si>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</si>
  <si>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</si>
  <si>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</si>
  <si>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</si>
  <si>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</si>
  <si>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</si>
  <si>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</si>
  <si>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</si>
  <si>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</si>
  <si>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</si>
  <si>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</si>
  <si>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</si>
  <si>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</si>
  <si>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</si>
  <si>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</si>
  <si>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</si>
  <si>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</si>
  <si>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</si>
  <si>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</si>
  <si>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</si>
  <si>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</si>
  <si>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</si>
  <si>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</si>
  <si>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</si>
  <si>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</si>
  <si>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</si>
  <si>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</si>
  <si>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</si>
  <si>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</si>
  <si>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</si>
  <si>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</si>
  <si>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</si>
  <si>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</si>
  <si>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</si>
  <si>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</si>
  <si>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</si>
  <si>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</si>
  <si>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</si>
  <si>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</si>
  <si>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</si>
  <si>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</si>
  <si>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</si>
  <si>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</si>
  <si>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</si>
  <si>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</si>
  <si>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</si>
  <si>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</si>
  <si>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</si>
  <si>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</si>
  <si>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</si>
  <si>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</si>
  <si>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</si>
  <si>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</si>
  <si>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</si>
  <si>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</si>
  <si>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</si>
  <si>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</si>
  <si>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</si>
  <si>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</si>
  <si>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</si>
  <si>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</si>
  <si>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</si>
  <si>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</si>
  <si>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</si>
  <si>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</si>
  <si>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</si>
  <si>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</si>
  <si>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</si>
  <si>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</si>
  <si>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</si>
  <si>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</si>
  <si>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</si>
  <si>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</si>
  <si>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</si>
  <si>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</si>
  <si>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</si>
  <si>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</si>
  <si>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</si>
  <si>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</si>
  <si>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</si>
  <si>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</si>
  <si>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</si>
  <si>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</si>
  <si>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</si>
  <si>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</si>
  <si>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</si>
  <si>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</si>
  <si>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</si>
  <si>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</si>
  <si>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</si>
  <si>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</si>
  <si>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</si>
  <si>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</si>
  <si>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</si>
  <si>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</si>
  <si>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</si>
  <si>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</si>
  <si>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</si>
  <si>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</si>
  <si>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</si>
  <si>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</si>
  <si>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</si>
  <si>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</si>
  <si>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</si>
  <si>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</si>
  <si>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</si>
  <si>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</si>
  <si>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</si>
  <si>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</si>
  <si>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</si>
  <si>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</si>
  <si>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</si>
  <si>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</si>
  <si>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</si>
  <si>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</si>
  <si>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</si>
  <si>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</si>
  <si>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</si>
  <si>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</si>
  <si>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</si>
  <si>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</si>
  <si>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</si>
  <si>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</si>
  <si>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</si>
  <si>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</si>
  <si>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</si>
  <si>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</si>
  <si>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</si>
  <si>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</si>
  <si>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</si>
  <si>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</si>
  <si>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</si>
  <si>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</si>
  <si>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</si>
  <si>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</si>
  <si>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</si>
  <si>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</si>
  <si>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</si>
  <si>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</si>
  <si>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</si>
  <si>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</si>
  <si>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</si>
  <si>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</si>
  <si>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</si>
  <si>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</si>
  <si>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</si>
  <si>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</si>
  <si>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</si>
  <si>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</si>
  <si>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</si>
  <si>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</si>
  <si>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</si>
  <si>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</si>
  <si>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</si>
  <si>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</si>
  <si>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</si>
  <si>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</si>
  <si>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</si>
  <si>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</si>
  <si>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</si>
  <si>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</si>
  <si>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</si>
  <si>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</si>
  <si>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</si>
  <si>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</si>
  <si>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</si>
  <si>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</si>
  <si>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</si>
  <si>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</si>
  <si>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</si>
  <si>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</si>
  <si>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</si>
  <si>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</si>
  <si>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</si>
  <si>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</si>
  <si>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</si>
  <si>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</si>
  <si>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</si>
  <si>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</si>
  <si>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</si>
  <si>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</si>
  <si>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</si>
  <si>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</si>
  <si>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</si>
  <si>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</si>
  <si>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</si>
  <si>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</si>
  <si>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</si>
  <si>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</si>
  <si>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</si>
  <si>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</si>
  <si>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</si>
  <si>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</si>
  <si>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</si>
  <si>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</si>
  <si>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</si>
  <si>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</si>
  <si>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</si>
  <si>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</si>
  <si>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</si>
  <si>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</si>
  <si>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</si>
  <si>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</si>
  <si>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</si>
  <si>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</si>
  <si>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</si>
  <si>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</si>
  <si>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</si>
  <si>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</si>
  <si>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</si>
  <si>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</si>
  <si>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</si>
  <si>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</si>
  <si>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</si>
  <si>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</si>
  <si>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</si>
  <si>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</si>
  <si>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</si>
  <si>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</si>
  <si>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</si>
  <si>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</si>
  <si>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</si>
  <si>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</si>
  <si>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</si>
  <si>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</si>
  <si>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</si>
  <si>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</si>
  <si>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</si>
  <si>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</si>
  <si>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</si>
  <si>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</si>
  <si>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</si>
  <si>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</si>
  <si>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</si>
  <si>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</si>
  <si>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</si>
  <si>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</si>
  <si>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</si>
  <si>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</si>
  <si>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</si>
  <si>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</si>
  <si>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</si>
  <si>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</si>
  <si>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</si>
  <si>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</si>
  <si>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</si>
  <si>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</si>
  <si>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</si>
  <si>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</si>
  <si>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</si>
  <si>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</si>
  <si>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</si>
  <si>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</si>
  <si>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</si>
  <si>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</si>
  <si>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</si>
  <si>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</si>
  <si>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</si>
  <si>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</si>
  <si>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</si>
  <si>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</si>
  <si>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</si>
  <si>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</si>
  <si>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</si>
  <si>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</si>
  <si>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</si>
  <si>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</si>
  <si>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</si>
  <si>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</si>
  <si>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</si>
  <si>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</si>
  <si>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</si>
  <si>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</si>
  <si>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</si>
  <si>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</si>
  <si>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</si>
  <si>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</si>
  <si>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</si>
  <si>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</si>
  <si>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</si>
  <si>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</si>
  <si>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</si>
  <si>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</si>
  <si>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</si>
  <si>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</si>
  <si>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</si>
  <si>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</si>
  <si>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</si>
  <si>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</si>
  <si>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</si>
  <si>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</si>
  <si>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</si>
  <si>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</si>
  <si>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</si>
  <si>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</si>
  <si>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</si>
  <si>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</si>
  <si>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</si>
  <si>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</si>
  <si>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</si>
  <si>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</si>
  <si>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</si>
  <si>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</si>
  <si>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</si>
  <si>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</si>
  <si>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</si>
  <si>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</si>
  <si>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</si>
  <si>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</si>
  <si>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</si>
  <si>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</si>
  <si>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</si>
  <si>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</si>
  <si>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</si>
  <si>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</si>
  <si>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</si>
  <si>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</si>
  <si>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</si>
  <si>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</si>
  <si>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</si>
  <si>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</si>
  <si>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</si>
  <si>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</si>
  <si>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</si>
  <si>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</si>
  <si>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</si>
  <si>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</si>
  <si>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</si>
  <si>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</si>
  <si>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</si>
  <si>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</si>
  <si>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</si>
  <si>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</si>
  <si>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</si>
  <si>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</si>
  <si>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</si>
  <si>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</si>
  <si>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</si>
  <si>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</si>
  <si>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</si>
  <si>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</si>
  <si>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</si>
  <si>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</si>
  <si>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</si>
  <si>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</si>
  <si>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</si>
  <si>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</si>
  <si>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</si>
  <si>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</si>
  <si>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</si>
  <si>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</si>
  <si>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</si>
  <si>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</si>
  <si>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</si>
  <si>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</si>
  <si>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</si>
  <si>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</si>
  <si>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</si>
  <si>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</si>
  <si>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</si>
  <si>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</si>
  <si>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</si>
  <si>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</si>
  <si>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</si>
  <si>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</si>
  <si>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</si>
  <si>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</si>
  <si>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</si>
  <si>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</si>
  <si>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</si>
  <si>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</si>
  <si>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</si>
  <si>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</si>
  <si>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</si>
  <si>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</si>
  <si>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</si>
  <si>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</si>
  <si>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</si>
  <si>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</si>
  <si>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</si>
  <si>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</si>
  <si>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</si>
  <si>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</si>
  <si>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</si>
  <si>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</si>
  <si>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</si>
  <si>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</si>
  <si>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</si>
  <si>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</si>
  <si>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</si>
  <si>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</si>
  <si>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</si>
  <si>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</si>
  <si>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</si>
  <si>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</si>
  <si>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</si>
  <si>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</si>
  <si>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</si>
  <si>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</si>
  <si>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</si>
  <si>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</si>
  <si>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</si>
  <si>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</si>
  <si>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</si>
  <si>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</si>
  <si>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</si>
  <si>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</si>
  <si>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</si>
  <si>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</si>
  <si>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</si>
  <si>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</si>
  <si>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</si>
  <si>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</si>
  <si>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</si>
  <si>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</si>
  <si>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</si>
  <si>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</si>
  <si>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</si>
  <si>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</si>
  <si>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</si>
  <si>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</si>
  <si>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</si>
  <si>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</si>
  <si>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</si>
  <si>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</si>
  <si>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</si>
  <si>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</si>
  <si>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</si>
  <si>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</si>
  <si>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</si>
  <si>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</si>
  <si>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</si>
  <si>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</si>
  <si>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</si>
  <si>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</si>
  <si>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</si>
  <si>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</si>
  <si>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</si>
  <si>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</si>
  <si>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</si>
  <si>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</si>
  <si>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</si>
  <si>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</si>
  <si>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</si>
  <si>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</si>
  <si>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</si>
  <si>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</si>
  <si>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</si>
  <si>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</si>
  <si>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</si>
  <si>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</si>
  <si>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</si>
  <si>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</si>
  <si>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</si>
  <si>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</si>
  <si>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</si>
  <si>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</si>
  <si>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</si>
  <si>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</si>
  <si>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</si>
  <si>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</si>
  <si>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</si>
  <si>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</si>
  <si>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</si>
  <si>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</si>
  <si>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</si>
  <si>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</si>
  <si>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</si>
  <si>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</si>
  <si>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</si>
  <si>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</si>
  <si>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</si>
  <si>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</si>
  <si>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</si>
  <si>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</si>
  <si>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</si>
  <si>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</si>
  <si>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</si>
  <si>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</si>
  <si>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</si>
  <si>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</si>
  <si>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</si>
  <si>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</si>
  <si>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</si>
  <si>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</si>
  <si>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</si>
  <si>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</si>
  <si>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</si>
  <si>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</si>
  <si>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</si>
  <si>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</si>
  <si>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</si>
  <si>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</si>
  <si>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</si>
  <si>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</si>
  <si>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</si>
  <si>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</si>
  <si>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</si>
  <si>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</si>
  <si>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</si>
  <si>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</si>
  <si>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</si>
  <si>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</si>
  <si>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</si>
  <si>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</si>
  <si>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</si>
  <si>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</si>
  <si>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</si>
  <si>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</si>
  <si>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</si>
  <si>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</si>
  <si>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</si>
  <si>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</si>
  <si>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</si>
  <si>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</si>
  <si>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</si>
  <si>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</si>
  <si>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</si>
  <si>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</si>
  <si>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</si>
  <si>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</si>
  <si>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</si>
  <si>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</si>
  <si>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</si>
  <si>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</si>
  <si>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</si>
  <si>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</si>
  <si>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</si>
  <si>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</si>
  <si>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</si>
  <si>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</si>
  <si>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</si>
  <si>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</si>
  <si>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</si>
  <si>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</si>
  <si>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</si>
  <si>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</si>
  <si>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</si>
  <si>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</si>
  <si>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</si>
  <si>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</si>
  <si>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</si>
  <si>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</si>
  <si>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</si>
  <si>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</si>
  <si>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</si>
  <si>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</si>
  <si>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</si>
  <si>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</si>
  <si>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</si>
  <si>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</si>
  <si>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</si>
  <si>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</si>
  <si>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</si>
  <si>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</si>
  <si>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</si>
  <si>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</si>
  <si>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</si>
  <si>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</si>
  <si>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</si>
  <si>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</si>
  <si>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</si>
  <si>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</si>
  <si>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</si>
  <si>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</si>
  <si>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</si>
  <si>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</si>
  <si>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</si>
  <si>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</si>
  <si>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</si>
  <si>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</si>
  <si>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</si>
  <si>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</si>
  <si>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</si>
  <si>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</si>
  <si>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</si>
  <si>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</si>
  <si>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</si>
  <si>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</si>
  <si>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</si>
  <si>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</si>
  <si>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</si>
  <si>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</si>
  <si>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</si>
  <si>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</si>
  <si>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</si>
  <si>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</si>
  <si>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</si>
  <si>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</si>
  <si>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</si>
  <si>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</si>
  <si>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</si>
  <si>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</si>
  <si>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</si>
  <si>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</si>
  <si>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</si>
  <si>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</si>
  <si>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</si>
  <si>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</si>
  <si>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</si>
  <si>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</si>
  <si>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</si>
  <si>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</si>
  <si>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</si>
  <si>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</si>
  <si>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</si>
  <si>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</si>
  <si>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</si>
  <si>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</si>
  <si>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</si>
  <si>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</si>
  <si>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</si>
  <si>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</si>
  <si>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</si>
  <si>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</si>
  <si>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</si>
  <si>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</si>
  <si>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</si>
  <si>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</si>
  <si>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</si>
  <si>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</si>
  <si>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</si>
  <si>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</si>
  <si>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</si>
  <si>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</si>
  <si>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</si>
  <si>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</si>
  <si>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</si>
  <si>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</si>
  <si>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</si>
  <si>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</si>
  <si>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</si>
  <si>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</si>
  <si>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</si>
  <si>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</si>
  <si>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</si>
  <si>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</si>
  <si>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</si>
  <si>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</si>
  <si>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</si>
  <si>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</si>
  <si>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</si>
  <si>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</si>
  <si>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</si>
  <si>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</si>
  <si>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</si>
  <si>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</si>
  <si>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</si>
  <si>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</si>
  <si>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</si>
  <si>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</si>
  <si>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</si>
  <si>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</si>
  <si>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</si>
  <si>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</si>
  <si>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</si>
  <si>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</si>
  <si>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</si>
  <si>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</si>
  <si>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</si>
  <si>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</si>
  <si>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</si>
  <si>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</si>
  <si>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</si>
  <si>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</si>
  <si>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</si>
  <si>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</si>
  <si>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</si>
  <si>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</si>
  <si>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</si>
  <si>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</si>
  <si>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</si>
  <si>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</si>
  <si>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</si>
  <si>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</si>
  <si>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</si>
  <si>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</si>
  <si>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</si>
  <si>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</si>
  <si>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</si>
  <si>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</si>
  <si>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</si>
  <si>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</si>
  <si>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</si>
  <si>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</si>
  <si>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</si>
  <si>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</si>
  <si>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</si>
  <si>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</si>
  <si>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</si>
  <si>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</si>
  <si>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</si>
  <si>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</si>
  <si>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</si>
  <si>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</si>
  <si>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</si>
  <si>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</si>
  <si>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</si>
  <si>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</si>
  <si>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</si>
  <si>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</si>
  <si>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</si>
  <si>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</si>
  <si>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</si>
  <si>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</si>
  <si>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</si>
  <si>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</si>
  <si>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</si>
  <si>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</si>
  <si>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</si>
  <si>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</si>
  <si>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</si>
  <si>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</si>
  <si>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</si>
  <si>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</si>
  <si>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</si>
  <si>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</si>
  <si>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</si>
  <si>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</si>
  <si>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</si>
  <si>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</si>
  <si>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</si>
  <si>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</si>
  <si>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</si>
  <si>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</si>
  <si>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</si>
  <si>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</si>
  <si>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</si>
  <si>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</si>
  <si>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</si>
  <si>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</si>
  <si>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</si>
  <si>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</si>
  <si>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</si>
  <si>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</si>
  <si>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</si>
  <si>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</si>
  <si>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</si>
  <si>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</si>
  <si>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</si>
  <si>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</si>
  <si>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</si>
  <si>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</si>
  <si>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</si>
  <si>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</si>
  <si>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</si>
  <si>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</si>
  <si>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</si>
  <si>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</si>
  <si>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</si>
  <si>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</si>
  <si>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</si>
  <si>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</si>
  <si>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</si>
  <si>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</si>
  <si>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</si>
  <si>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</si>
  <si>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</si>
  <si>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</si>
  <si>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</si>
  <si>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</si>
  <si>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</si>
  <si>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</si>
  <si>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</si>
  <si>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</si>
  <si>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</si>
  <si>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</si>
  <si>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</si>
  <si>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</si>
  <si>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</si>
  <si>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</si>
  <si>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</si>
  <si>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</si>
  <si>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</si>
  <si>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</si>
  <si>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</si>
  <si>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</si>
  <si>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</si>
  <si>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</si>
  <si>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</si>
  <si>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</si>
  <si>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</si>
  <si>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</si>
  <si>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</si>
  <si>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</si>
  <si>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</si>
  <si>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</si>
  <si>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</si>
  <si>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</si>
  <si>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</si>
  <si>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</si>
  <si>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</si>
  <si>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</si>
  <si>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</si>
  <si>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</si>
  <si>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</si>
  <si>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</si>
  <si>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</si>
  <si>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</si>
  <si>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</si>
  <si>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</si>
  <si>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</si>
  <si>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</si>
  <si>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</si>
  <si>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</si>
  <si>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</si>
  <si>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</si>
  <si>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</si>
  <si>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</si>
  <si>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</si>
  <si>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</si>
  <si>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</si>
  <si>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</si>
  <si>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</si>
  <si>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</si>
  <si>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</si>
  <si>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</si>
  <si>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</si>
  <si>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</si>
  <si>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</si>
  <si>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</si>
  <si>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</si>
  <si>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</si>
  <si>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</si>
  <si>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</si>
  <si>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</si>
  <si>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</si>
  <si>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</si>
  <si>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</si>
  <si>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</si>
  <si>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</si>
  <si>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</si>
  <si>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</si>
  <si>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</si>
  <si>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</si>
  <si>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</si>
  <si>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</si>
  <si>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</si>
  <si>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</si>
  <si>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</si>
  <si>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</si>
  <si>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</si>
  <si>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</si>
  <si>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</si>
  <si>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</si>
  <si>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</si>
  <si>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</si>
  <si>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</si>
  <si>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</si>
  <si>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</si>
  <si>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</si>
  <si>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</si>
  <si>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</si>
  <si>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</si>
  <si>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</si>
  <si>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</si>
  <si>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</si>
  <si>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</si>
  <si>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</si>
  <si>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</si>
  <si>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</si>
  <si>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</si>
  <si>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</si>
  <si>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</si>
  <si>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</si>
  <si>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</si>
  <si>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</si>
  <si>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</si>
  <si>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</si>
  <si>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</si>
  <si>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</si>
  <si>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</si>
  <si>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</si>
  <si>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</si>
  <si>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</si>
  <si>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</si>
  <si>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</si>
  <si>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</si>
  <si>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</si>
  <si>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</si>
  <si>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</si>
  <si>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</si>
  <si>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</si>
  <si>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</si>
  <si>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</si>
  <si>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</si>
  <si>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</si>
  <si>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</si>
  <si>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</si>
  <si>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</si>
  <si>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</si>
  <si>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</si>
  <si>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</si>
  <si>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</si>
  <si>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</si>
  <si>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</si>
  <si>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</si>
  <si>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</si>
  <si>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</si>
  <si>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</si>
  <si>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</si>
  <si>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</si>
  <si>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</si>
  <si>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</si>
  <si>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</si>
  <si>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</si>
  <si>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</si>
  <si>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</si>
  <si>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</si>
  <si>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</si>
  <si>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</si>
  <si>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</si>
  <si>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</si>
  <si>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</si>
  <si>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</si>
  <si>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</si>
  <si>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</si>
  <si>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</si>
  <si>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</si>
  <si>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</si>
  <si>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</si>
  <si>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</si>
  <si>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</si>
  <si>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</si>
  <si>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</si>
  <si>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</si>
  <si>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</si>
  <si>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</si>
  <si>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</si>
  <si>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</si>
  <si>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</si>
  <si>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</si>
  <si>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</si>
  <si>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</si>
  <si>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</si>
  <si>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</si>
  <si>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</si>
  <si>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</si>
  <si>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</si>
  <si>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</si>
  <si>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</si>
  <si>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</si>
  <si>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</si>
  <si>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</si>
  <si>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</si>
  <si>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</si>
  <si>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</si>
  <si>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</si>
  <si>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</si>
  <si>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</si>
  <si>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</si>
  <si>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</si>
  <si>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</si>
  <si>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</si>
  <si>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</si>
  <si>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</si>
  <si>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</si>
  <si>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</si>
  <si>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</si>
  <si>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</si>
  <si>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</si>
  <si>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</si>
  <si>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</si>
  <si>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</si>
  <si>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</si>
  <si>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</si>
  <si>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</si>
  <si>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</si>
  <si>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</si>
  <si>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</si>
  <si>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</si>
  <si>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</si>
  <si>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</si>
  <si>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</si>
  <si>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</si>
  <si>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</si>
  <si>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</si>
  <si>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</si>
  <si>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</si>
  <si>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</si>
  <si>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</si>
  <si>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</si>
  <si>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</si>
  <si>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</si>
  <si>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</si>
  <si>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</si>
  <si>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</si>
  <si>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</si>
  <si>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</si>
  <si>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</si>
  <si>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</si>
  <si>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</si>
  <si>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</si>
  <si>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</si>
  <si>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</si>
  <si>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</si>
  <si>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</si>
  <si>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</si>
  <si>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</si>
  <si>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</si>
  <si>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</si>
  <si>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</si>
  <si>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</si>
  <si>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</si>
  <si>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</si>
  <si>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</si>
  <si>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</si>
  <si>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</si>
  <si>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</si>
  <si>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</si>
  <si>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</si>
  <si>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</si>
  <si>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</si>
  <si>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</si>
  <si>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</si>
  <si>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</si>
  <si>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</si>
  <si>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</si>
  <si>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</si>
  <si>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</si>
  <si>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</si>
  <si>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</si>
  <si>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</si>
  <si>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</si>
  <si>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</si>
  <si>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</si>
  <si>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</si>
  <si>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</si>
  <si>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</si>
  <si>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</si>
  <si>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</si>
  <si>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</si>
  <si>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</si>
  <si>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</si>
  <si>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</si>
  <si>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</si>
  <si>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</si>
  <si>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</si>
  <si>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</si>
  <si>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</si>
  <si>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</si>
  <si>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</si>
  <si>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</si>
  <si>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</si>
  <si>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</si>
  <si>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</si>
  <si>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</si>
  <si>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</si>
  <si>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</si>
  <si>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</si>
  <si>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</si>
  <si>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</si>
  <si>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</si>
  <si>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</si>
  <si>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</si>
  <si>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</si>
  <si>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</si>
  <si>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</si>
  <si>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</si>
  <si>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</si>
  <si>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</si>
  <si>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</si>
  <si>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</si>
  <si>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</si>
  <si>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</si>
  <si>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</si>
  <si>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</si>
  <si>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</si>
  <si>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</si>
  <si>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</si>
  <si>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</si>
  <si>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</si>
  <si>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</si>
  <si>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</si>
  <si>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</si>
  <si>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</si>
  <si>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</si>
  <si>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</si>
  <si>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</si>
  <si>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</si>
  <si>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</si>
  <si>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</si>
  <si>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</si>
  <si>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</si>
  <si>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</si>
  <si>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</si>
  <si>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</si>
  <si>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</si>
  <si>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</si>
  <si>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</si>
  <si>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</si>
  <si>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</si>
  <si>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</si>
  <si>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</si>
  <si>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</si>
  <si>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</si>
  <si>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</si>
  <si>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</si>
  <si>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</si>
  <si>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</si>
  <si>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</si>
  <si>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</si>
  <si>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</si>
  <si>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</si>
  <si>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</si>
  <si>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</si>
  <si>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</si>
  <si>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</si>
  <si>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</si>
  <si>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</si>
  <si>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</si>
  <si>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</si>
  <si>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</si>
  <si>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</si>
  <si>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</si>
  <si>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</si>
  <si>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</si>
  <si>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</si>
  <si>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</si>
  <si>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</si>
  <si>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</si>
  <si>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</si>
  <si>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</si>
  <si>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</si>
  <si>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</si>
  <si>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</si>
  <si>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</si>
  <si>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</si>
  <si>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</si>
  <si>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</si>
  <si>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</si>
  <si>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</si>
  <si>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</si>
  <si>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</si>
  <si>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</si>
  <si>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</si>
  <si>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</si>
  <si>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</si>
  <si>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</si>
  <si>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</si>
  <si>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</si>
  <si>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</si>
  <si>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</si>
  <si>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</si>
  <si>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</si>
  <si>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</si>
  <si>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</si>
  <si>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</si>
  <si>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</si>
  <si>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</si>
  <si>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</si>
  <si>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</si>
  <si>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</si>
  <si>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</si>
  <si>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</si>
  <si>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</si>
  <si>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</si>
  <si>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</si>
  <si>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</si>
  <si>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</si>
  <si>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</si>
  <si>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</si>
  <si>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</si>
  <si>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</si>
  <si>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</si>
  <si>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</si>
  <si>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</si>
  <si>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</si>
  <si>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</si>
  <si>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</si>
  <si>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</si>
  <si>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</si>
  <si>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</si>
  <si>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</si>
  <si>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</si>
  <si>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</si>
  <si>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</si>
  <si>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</si>
  <si>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</si>
  <si>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</si>
  <si>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</si>
  <si>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</si>
  <si>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</si>
  <si>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</si>
  <si>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</si>
  <si>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</si>
  <si>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</si>
  <si>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</si>
  <si>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</si>
  <si>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</si>
  <si>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</si>
  <si>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</si>
  <si>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</si>
  <si>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</si>
  <si>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</si>
  <si>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</si>
  <si>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</si>
  <si>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</si>
  <si>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</si>
  <si>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</si>
  <si>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</si>
  <si>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</si>
  <si>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</si>
  <si>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</si>
  <si>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</si>
  <si>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</si>
  <si>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</si>
  <si>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</si>
  <si>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</si>
  <si>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</si>
  <si>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</si>
  <si>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</si>
  <si>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</si>
  <si>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</si>
  <si>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</si>
  <si>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</si>
  <si>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</si>
  <si>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</si>
  <si>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</si>
  <si>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</si>
  <si>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</si>
  <si>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</si>
  <si>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</si>
  <si>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</si>
  <si>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</si>
  <si>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</si>
  <si>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</si>
  <si>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</si>
  <si>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</si>
  <si>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</si>
  <si>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</si>
  <si>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</si>
  <si>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</si>
  <si>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</si>
  <si>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</si>
  <si>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</si>
  <si>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</si>
  <si>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</si>
  <si>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</si>
  <si>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</si>
  <si>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</si>
  <si>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</si>
  <si>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</si>
  <si>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</si>
  <si>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</si>
  <si>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</si>
  <si>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</si>
  <si>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</si>
  <si>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</si>
  <si>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</si>
  <si>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</si>
  <si>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</si>
  <si>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</si>
  <si>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</si>
  <si>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</si>
  <si>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</si>
  <si>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</si>
  <si>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</si>
  <si>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</si>
  <si>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</si>
  <si>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</si>
  <si>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</si>
  <si>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</si>
  <si>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</si>
  <si>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</si>
  <si>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</si>
  <si>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</si>
  <si>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</si>
  <si>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</si>
  <si>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</si>
  <si>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</si>
  <si>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</si>
  <si>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</si>
  <si>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</si>
  <si>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</si>
  <si>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</si>
  <si>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</si>
  <si>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</si>
  <si>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</si>
  <si>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</si>
  <si>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</si>
  <si>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</si>
  <si>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</si>
  <si>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</si>
  <si>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</si>
  <si>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</si>
  <si>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</si>
  <si>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</si>
  <si>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</si>
  <si>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</si>
  <si>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</si>
  <si>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</si>
  <si>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</si>
  <si>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</si>
  <si>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</si>
  <si>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</si>
  <si>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</si>
  <si>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</si>
  <si>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</si>
  <si>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</si>
  <si>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</si>
  <si>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</si>
  <si>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</si>
  <si>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</si>
  <si>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</si>
  <si>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</si>
  <si>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</si>
  <si>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</si>
  <si>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</si>
  <si>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</si>
  <si>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</si>
  <si>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</si>
  <si>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</si>
  <si>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</si>
  <si>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</si>
  <si>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</si>
  <si>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</si>
  <si>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</si>
  <si>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</si>
  <si>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</si>
  <si>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</si>
  <si>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</si>
  <si>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</si>
  <si>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</si>
  <si>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</si>
  <si>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</si>
  <si>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</si>
  <si>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</si>
  <si>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</si>
  <si>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</si>
  <si>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</si>
  <si>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</si>
  <si>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</si>
  <si>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</si>
  <si>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</si>
  <si>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</si>
  <si>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</si>
  <si>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</si>
  <si>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</si>
  <si>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</si>
  <si>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</si>
  <si>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</si>
  <si>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</si>
  <si>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</si>
  <si>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</si>
  <si>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</si>
  <si>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</si>
  <si>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</si>
  <si>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</si>
  <si>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</si>
  <si>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</si>
  <si>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</si>
  <si>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</si>
  <si>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</si>
  <si>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</si>
  <si>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</si>
  <si>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</si>
  <si>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</si>
  <si>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</si>
  <si>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</si>
  <si>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</si>
  <si>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</si>
  <si>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</si>
  <si>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</si>
  <si>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</si>
  <si>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</si>
  <si>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</si>
  <si>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</si>
  <si>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</si>
  <si>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</si>
  <si>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</si>
  <si>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</si>
  <si>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</si>
  <si>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</si>
  <si>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</si>
  <si>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</si>
  <si>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</si>
  <si>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</si>
  <si>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</si>
  <si>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</si>
  <si>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</si>
  <si>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</si>
  <si>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</si>
  <si>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</si>
  <si>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</si>
  <si>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</si>
  <si>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</si>
  <si>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</si>
  <si>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</si>
  <si>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</si>
  <si>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</si>
  <si>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</si>
  <si>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</si>
  <si>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</si>
  <si>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</si>
  <si>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</si>
  <si>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</si>
  <si>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</si>
  <si>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</si>
  <si>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</si>
  <si>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</si>
  <si>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</si>
  <si>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</si>
  <si>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</si>
  <si>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</si>
  <si>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</si>
  <si>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</si>
  <si>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</si>
  <si>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</si>
  <si>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</si>
  <si>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</si>
  <si>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</si>
  <si>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</si>
  <si>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</si>
  <si>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</si>
  <si>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</si>
  <si>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</si>
  <si>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</si>
  <si>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</si>
  <si>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</si>
  <si>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</si>
  <si>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</si>
  <si>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</si>
  <si>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</si>
  <si>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</si>
  <si>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</si>
  <si>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</si>
  <si>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</si>
  <si>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</si>
  <si>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</si>
  <si>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</si>
  <si>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</si>
  <si>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</si>
  <si>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</si>
  <si>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</si>
  <si>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</si>
  <si>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</si>
  <si>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</si>
  <si>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</si>
  <si>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</si>
  <si>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</si>
  <si>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</si>
  <si>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</si>
  <si>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</si>
  <si>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</si>
  <si>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</si>
  <si>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</si>
  <si>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</si>
  <si>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</si>
  <si>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</si>
  <si>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</si>
  <si>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</si>
  <si>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</si>
  <si>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</si>
  <si>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</si>
  <si>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</si>
  <si>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</si>
  <si>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</si>
  <si>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</si>
  <si>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</si>
  <si>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</si>
  <si>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</si>
  <si>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</si>
  <si>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</si>
  <si>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</si>
  <si>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</si>
  <si>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</si>
  <si>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</si>
  <si>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</si>
  <si>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</si>
  <si>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</si>
  <si>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</si>
  <si>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</si>
  <si>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</si>
  <si>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</si>
  <si>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</si>
  <si>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</si>
  <si>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</si>
  <si>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</si>
  <si>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</si>
  <si>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</si>
  <si>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</si>
  <si>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</si>
  <si>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</si>
  <si>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</si>
  <si>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</si>
  <si>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</si>
  <si>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</si>
  <si>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</si>
  <si>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</si>
  <si>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</si>
  <si>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</si>
  <si>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</si>
  <si>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</si>
  <si>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</si>
  <si>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</si>
  <si>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</si>
  <si>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</si>
  <si>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</si>
  <si>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</si>
  <si>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</si>
  <si>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</si>
  <si>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</si>
  <si>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</si>
  <si>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</si>
  <si>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</si>
  <si>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</si>
  <si>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</si>
  <si>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</si>
  <si>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</si>
  <si>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</si>
  <si>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</si>
  <si>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</si>
  <si>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</si>
  <si>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</si>
  <si>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</si>
  <si>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</si>
  <si>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</si>
  <si>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</si>
  <si>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</si>
  <si>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</si>
  <si>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</si>
  <si>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</si>
  <si>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</si>
  <si>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</si>
  <si>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</si>
  <si>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</si>
  <si>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</si>
  <si>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</si>
  <si>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</si>
  <si>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</si>
  <si>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</si>
  <si>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</si>
  <si>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</si>
  <si>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</si>
  <si>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</si>
  <si>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</si>
  <si>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</si>
  <si>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</si>
  <si>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</si>
  <si>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</si>
  <si>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</si>
  <si>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</si>
  <si>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</si>
  <si>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</si>
  <si>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</si>
  <si>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</si>
  <si>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</si>
  <si>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</si>
  <si>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</si>
  <si>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</si>
  <si>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</si>
  <si>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</si>
  <si>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</si>
  <si>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</si>
  <si>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</si>
  <si>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</si>
  <si>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</si>
  <si>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</si>
  <si>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</si>
  <si>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</si>
  <si>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</si>
  <si>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</si>
  <si>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</si>
  <si>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</si>
  <si>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</si>
  <si>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</si>
  <si>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</si>
  <si>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</si>
  <si>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</si>
  <si>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</si>
  <si>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</si>
  <si>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</si>
  <si>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</si>
  <si>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</si>
  <si>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</si>
  <si>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</si>
  <si>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</si>
  <si>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</si>
  <si>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</si>
  <si>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</si>
  <si>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</si>
  <si>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</si>
  <si>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</si>
  <si>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</si>
  <si>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</si>
  <si>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</si>
  <si>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</si>
  <si>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</si>
  <si>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</si>
  <si>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</si>
  <si>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</si>
  <si>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</si>
  <si>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</si>
  <si>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</si>
  <si>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</si>
  <si>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</si>
  <si>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</si>
  <si>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</si>
  <si>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</si>
  <si>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</si>
  <si>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</si>
  <si>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</si>
  <si>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</si>
  <si>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</si>
  <si>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</si>
  <si>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</si>
  <si>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</si>
  <si>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</si>
  <si>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</si>
  <si>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</si>
  <si>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</si>
  <si>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</si>
  <si>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</si>
  <si>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</si>
  <si>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</si>
  <si>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</si>
  <si>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</si>
  <si>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</si>
  <si>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</si>
  <si>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</si>
  <si>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</si>
  <si>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</si>
  <si>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</si>
  <si>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</si>
  <si>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</si>
  <si>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</si>
  <si>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</si>
  <si>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</si>
  <si>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</si>
  <si>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</si>
  <si>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</si>
  <si>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</si>
  <si>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</si>
  <si>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</si>
  <si>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</si>
  <si>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</si>
  <si>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</si>
  <si>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</si>
  <si>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</si>
  <si>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</si>
  <si>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</si>
  <si>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</si>
  <si>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</si>
  <si>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</si>
  <si>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</si>
  <si>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</si>
  <si>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</si>
  <si>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</si>
  <si>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</si>
  <si>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</si>
  <si>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</si>
  <si>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</si>
  <si>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</si>
  <si>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</si>
  <si>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</si>
  <si>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</si>
  <si>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</si>
  <si>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</si>
  <si>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</si>
  <si>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</si>
  <si>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</si>
  <si>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</si>
  <si>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</si>
  <si>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</si>
  <si>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</si>
  <si>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</si>
  <si>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</si>
  <si>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</si>
  <si>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</si>
  <si>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</si>
  <si>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</si>
  <si>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</si>
  <si>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</si>
  <si>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</si>
  <si>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</si>
  <si>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</si>
  <si>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</si>
  <si>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</si>
  <si>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</si>
  <si>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</si>
  <si>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</si>
  <si>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</si>
  <si>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</si>
  <si>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</si>
  <si>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</si>
  <si>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</si>
  <si>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</si>
  <si>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</si>
  <si>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</si>
  <si>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</si>
  <si>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</si>
  <si>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</si>
  <si>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</si>
  <si>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</si>
  <si>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</si>
  <si>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</si>
  <si>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</si>
  <si>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</si>
  <si>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</si>
  <si>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</si>
  <si>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</si>
  <si>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</si>
  <si>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</si>
  <si>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</si>
  <si>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</si>
  <si>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</si>
  <si>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</si>
  <si>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</si>
  <si>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</si>
  <si>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</si>
  <si>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</si>
  <si>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</si>
  <si>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</si>
  <si>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</si>
  <si>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</si>
  <si>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</si>
  <si>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</si>
  <si>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</si>
  <si>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</si>
  <si>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</si>
  <si>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</si>
  <si>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</si>
  <si>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</si>
  <si>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</si>
  <si>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</si>
  <si>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</si>
  <si>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</si>
  <si>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</si>
  <si>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</si>
  <si>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</si>
  <si>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</si>
  <si>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</si>
  <si>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</si>
  <si>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</si>
  <si>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</si>
  <si>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</si>
  <si>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</si>
  <si>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</si>
  <si>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</si>
  <si>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</si>
  <si>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</si>
  <si>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</si>
  <si>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</si>
  <si>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</si>
  <si>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</si>
  <si>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</si>
  <si>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</si>
  <si>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</si>
  <si>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</si>
  <si>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</si>
  <si>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</si>
  <si>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</si>
  <si>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</si>
  <si>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</si>
  <si>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</si>
  <si>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</si>
  <si>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</si>
  <si>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</si>
  <si>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</si>
  <si>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</si>
  <si>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</si>
  <si>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</si>
  <si>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</si>
  <si>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</si>
  <si>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</si>
  <si>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</si>
  <si>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</si>
  <si>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</si>
  <si>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</si>
  <si>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</si>
  <si>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</si>
  <si>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</si>
  <si>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</si>
  <si>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</si>
  <si>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</si>
  <si>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</si>
  <si>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</si>
  <si>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</si>
  <si>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</si>
  <si>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</si>
  <si>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</si>
  <si>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</si>
  <si>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</si>
  <si>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</si>
  <si>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</si>
  <si>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</si>
  <si>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</si>
  <si>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</si>
  <si>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</si>
  <si>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</si>
  <si>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</si>
  <si>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</si>
  <si>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</si>
  <si>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</si>
  <si>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</si>
  <si>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</si>
  <si>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</si>
  <si>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</si>
  <si>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</si>
  <si>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</si>
  <si>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</si>
  <si>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</si>
  <si>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</si>
  <si>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</si>
  <si>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</si>
  <si>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</si>
  <si>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</si>
  <si>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</si>
  <si>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</si>
  <si>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</si>
  <si>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</si>
  <si>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</si>
  <si>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</si>
  <si>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</si>
  <si>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</si>
  <si>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</si>
  <si>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</si>
  <si>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</si>
  <si>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</si>
  <si>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</si>
  <si>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</si>
  <si>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</si>
  <si>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</si>
  <si>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</si>
  <si>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</si>
  <si>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</si>
  <si>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</si>
  <si>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</si>
  <si>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</si>
  <si>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</si>
  <si>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</si>
  <si>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</si>
  <si>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</si>
  <si>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</si>
  <si>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</si>
  <si>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</si>
  <si>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</si>
  <si>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</si>
  <si>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</si>
  <si>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</si>
  <si>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</si>
  <si>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</si>
  <si>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</si>
  <si>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</si>
  <si>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</si>
  <si>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</si>
  <si>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</si>
  <si>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</si>
  <si>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</si>
  <si>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</si>
  <si>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</si>
  <si>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</si>
  <si>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</si>
  <si>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</si>
  <si>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</si>
  <si>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</si>
  <si>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</si>
  <si>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</si>
  <si>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</si>
  <si>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</si>
  <si>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</si>
  <si>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</si>
  <si>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</si>
  <si>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</si>
  <si>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</si>
  <si>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</si>
  <si>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</si>
  <si>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</si>
  <si>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</si>
  <si>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</si>
  <si>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</si>
  <si>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</si>
  <si>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</si>
  <si>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</si>
  <si>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</si>
  <si>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</si>
  <si>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</si>
  <si>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</si>
  <si>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</si>
  <si>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</si>
  <si>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</si>
  <si>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</si>
  <si>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</si>
  <si>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</si>
  <si>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</si>
  <si>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</si>
  <si>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</si>
  <si>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</si>
  <si>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</si>
  <si>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</si>
  <si>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</si>
  <si>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</si>
  <si>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</si>
  <si>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</si>
  <si>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</si>
  <si>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</si>
  <si>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</si>
  <si>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</si>
  <si>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</si>
  <si>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</si>
  <si>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</si>
  <si>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</si>
  <si>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</si>
  <si>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</si>
  <si>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</si>
  <si>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</si>
  <si>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</si>
  <si>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</si>
  <si>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</si>
  <si>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</si>
  <si>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</si>
  <si>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</si>
  <si>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</si>
  <si>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</si>
  <si>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</si>
  <si>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</si>
  <si>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</si>
  <si>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</si>
  <si>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</si>
  <si>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</si>
  <si>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</si>
  <si>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</si>
  <si>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</si>
  <si>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</si>
  <si>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</si>
  <si>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</si>
  <si>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</si>
  <si>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</si>
  <si>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</si>
  <si>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</si>
  <si>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</si>
  <si>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</si>
  <si>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</si>
  <si>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</si>
  <si>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</si>
  <si>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</si>
  <si>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</si>
  <si>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</si>
  <si>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</si>
  <si>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</si>
  <si>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</si>
  <si>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</si>
  <si>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</si>
  <si>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</si>
  <si>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</si>
  <si>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</si>
  <si>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</si>
  <si>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</si>
  <si>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</si>
  <si>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</si>
  <si>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</si>
  <si>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</si>
  <si>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</si>
  <si>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</si>
  <si>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</si>
  <si>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</si>
  <si>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</si>
  <si>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</si>
  <si>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</si>
  <si>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</si>
  <si>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</si>
  <si>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</si>
  <si>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</si>
  <si>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</si>
  <si>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</si>
  <si>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</si>
  <si>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</si>
  <si>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</si>
  <si>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</si>
  <si>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</si>
  <si>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</si>
  <si>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</si>
  <si>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</si>
  <si>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</si>
  <si>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</si>
  <si>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</si>
  <si>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</si>
  <si>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</si>
  <si>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</si>
  <si>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</si>
  <si>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</si>
  <si>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</si>
  <si>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</si>
  <si>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</si>
  <si>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</si>
  <si>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</si>
  <si>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</si>
  <si>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</si>
  <si>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</si>
  <si>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</si>
  <si>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</si>
  <si>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</si>
  <si>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</si>
  <si>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</si>
  <si>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</si>
  <si>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</si>
  <si>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</si>
  <si>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</si>
  <si>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</si>
  <si>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</si>
  <si>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</si>
  <si>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</si>
  <si>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</si>
  <si>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</si>
  <si>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</si>
  <si>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</si>
  <si>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</si>
  <si>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</si>
  <si>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</si>
  <si>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</si>
  <si>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</si>
  <si>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</si>
  <si>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</si>
  <si>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</si>
  <si>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</si>
  <si>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</si>
  <si>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</si>
  <si>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</si>
  <si>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</si>
  <si>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</si>
  <si>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</si>
  <si>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</si>
  <si>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</si>
  <si>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</si>
  <si>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</si>
  <si>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</si>
  <si>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</si>
  <si>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</si>
  <si>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</si>
  <si>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</si>
  <si>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</si>
  <si>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</si>
  <si>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</si>
  <si>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</si>
  <si>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</si>
  <si>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</si>
  <si>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</si>
  <si>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</si>
  <si>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</si>
  <si>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</si>
  <si>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</si>
  <si>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</si>
  <si>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</si>
  <si>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</si>
  <si>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</si>
  <si>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</si>
  <si>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</si>
  <si>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</si>
  <si>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</si>
  <si>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</si>
  <si>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</si>
  <si>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</si>
  <si>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</si>
  <si>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</si>
  <si>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</si>
  <si>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</si>
  <si>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</si>
  <si>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</si>
  <si>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</si>
  <si>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</si>
  <si>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</si>
  <si>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</si>
  <si>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</si>
  <si>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</si>
  <si>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</si>
  <si>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</si>
  <si>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</si>
  <si>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</si>
  <si>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</si>
  <si>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</si>
  <si>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</si>
  <si>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</si>
  <si>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</si>
  <si>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</si>
  <si>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</si>
  <si>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</si>
  <si>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</si>
  <si>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</si>
  <si>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</si>
  <si>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</si>
  <si>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</si>
  <si>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</si>
  <si>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</si>
  <si>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</si>
  <si>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</si>
  <si>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</si>
  <si>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</si>
  <si>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</si>
  <si>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</si>
  <si>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</si>
  <si>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</si>
  <si>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</si>
  <si>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</si>
  <si>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</si>
  <si>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</si>
  <si>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</si>
  <si>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</si>
  <si>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</si>
  <si>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</si>
  <si>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</si>
  <si>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</si>
  <si>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</si>
  <si>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</si>
  <si>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</si>
  <si>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</si>
  <si>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</si>
  <si>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</si>
  <si>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</si>
  <si>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</si>
  <si>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</si>
  <si>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</si>
  <si>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</si>
  <si>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</si>
  <si>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</si>
  <si>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</si>
  <si>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</si>
  <si>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</si>
  <si>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</si>
  <si>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</si>
  <si>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</si>
  <si>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</si>
  <si>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</si>
  <si>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</si>
  <si>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</si>
  <si>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</si>
  <si>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</si>
  <si>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</si>
  <si>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</si>
  <si>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</si>
  <si>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</si>
  <si>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</si>
  <si>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</si>
  <si>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</si>
  <si>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</si>
  <si>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</si>
  <si>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</si>
  <si>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</si>
  <si>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</si>
  <si>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</si>
  <si>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</si>
  <si>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</si>
  <si>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</si>
  <si>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</si>
  <si>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</si>
  <si>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</si>
  <si>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</si>
  <si>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</si>
  <si>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</si>
  <si>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</si>
  <si>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</si>
  <si>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</si>
  <si>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</si>
  <si>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</si>
  <si>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</si>
  <si>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</si>
  <si>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</si>
  <si>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</si>
  <si>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</si>
  <si>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</si>
  <si>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</si>
  <si>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</si>
  <si>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</si>
  <si>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</si>
  <si>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</si>
  <si>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</si>
  <si>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</si>
  <si>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</si>
  <si>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</si>
  <si>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</si>
  <si>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</si>
  <si>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</si>
  <si>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</si>
  <si>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</si>
  <si>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</si>
  <si>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</si>
  <si>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</si>
  <si>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</si>
  <si>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</si>
  <si>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</si>
  <si>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</si>
  <si>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</si>
  <si>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</si>
  <si>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</si>
  <si>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</si>
  <si>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</si>
  <si>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</si>
  <si>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</si>
  <si>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</si>
  <si>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</si>
  <si>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</si>
  <si>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</si>
  <si>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</si>
  <si>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</si>
  <si>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</si>
  <si>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</si>
  <si>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</si>
  <si>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</si>
  <si>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</si>
  <si>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</si>
  <si>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</si>
  <si>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</si>
  <si>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</si>
  <si>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</si>
  <si>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</si>
  <si>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</si>
  <si>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</si>
  <si>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</si>
  <si>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</si>
  <si>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</si>
  <si>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</si>
  <si>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</si>
  <si>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</si>
  <si>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</si>
  <si>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</si>
  <si>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</si>
  <si>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</si>
  <si>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</si>
  <si>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</si>
  <si>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</si>
  <si>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</si>
  <si>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</si>
  <si>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</si>
  <si>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</si>
  <si>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</si>
  <si>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</si>
  <si>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</si>
  <si>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</si>
  <si>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</si>
  <si>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</si>
  <si>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</si>
  <si>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</si>
  <si>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</si>
  <si>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</si>
  <si>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</si>
  <si>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</si>
  <si>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</si>
  <si>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</si>
  <si>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</si>
  <si>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</si>
  <si>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</si>
  <si>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</si>
  <si>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</si>
  <si>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</si>
  <si>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</si>
  <si>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</si>
  <si>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</si>
  <si>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</si>
  <si>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</si>
  <si>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</si>
  <si>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</si>
  <si>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</si>
  <si>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</si>
  <si>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</si>
  <si>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</si>
  <si>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</si>
  <si>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</si>
  <si>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</si>
  <si>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</si>
  <si>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</si>
  <si>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</si>
  <si>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</si>
  <si>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</si>
  <si>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</si>
  <si>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</si>
  <si>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</si>
  <si>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</si>
  <si>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</si>
  <si>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</si>
  <si>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</si>
  <si>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</si>
  <si>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</si>
  <si>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</si>
  <si>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</si>
  <si>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</si>
  <si>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</si>
  <si>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</si>
  <si>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</si>
  <si>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</si>
  <si>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</si>
  <si>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</si>
  <si>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</si>
  <si>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</si>
  <si>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</si>
  <si>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</si>
  <si>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</si>
  <si>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</si>
  <si>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</si>
  <si>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</si>
  <si>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</si>
  <si>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</si>
  <si>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</si>
  <si>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</si>
  <si>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</si>
  <si>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</si>
  <si>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</si>
  <si>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</si>
  <si>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</si>
  <si>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</si>
  <si>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</si>
  <si>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</si>
  <si>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</si>
  <si>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</si>
  <si>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</si>
  <si>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</si>
  <si>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</si>
  <si>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</si>
  <si>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</si>
  <si>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</si>
  <si>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</si>
  <si>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</si>
  <si>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</si>
  <si>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</si>
  <si>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</si>
  <si>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</si>
  <si>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</si>
  <si>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</si>
  <si>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</si>
  <si>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</si>
  <si>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</si>
  <si>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</si>
  <si>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</si>
  <si>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</si>
  <si>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</si>
  <si>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</si>
  <si>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</si>
  <si>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</si>
  <si>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</si>
  <si>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</si>
  <si>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</si>
  <si>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</si>
  <si>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</si>
  <si>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</si>
  <si>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</si>
  <si>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</si>
  <si>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</si>
  <si>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</si>
  <si>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</si>
  <si>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</si>
  <si>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</si>
  <si>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</si>
  <si>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</si>
  <si>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</si>
  <si>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</si>
  <si>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</si>
  <si>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</si>
  <si>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</si>
  <si>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</si>
  <si>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</si>
  <si>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</si>
  <si>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</si>
  <si>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</si>
  <si>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</si>
  <si>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</si>
  <si>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</si>
  <si>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</si>
  <si>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</si>
  <si>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</si>
  <si>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</si>
  <si>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</si>
  <si>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</si>
  <si>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</si>
  <si>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</si>
  <si>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</si>
  <si>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</si>
  <si>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</si>
  <si>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</si>
  <si>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</si>
  <si>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</si>
  <si>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</si>
  <si>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</si>
  <si>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</si>
  <si>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</si>
  <si>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</si>
  <si>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</si>
  <si>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</si>
  <si>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</si>
  <si>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</si>
  <si>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</si>
  <si>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</si>
  <si>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</si>
  <si>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</si>
  <si>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</si>
  <si>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</si>
  <si>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</si>
  <si>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</si>
  <si>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</si>
  <si>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</si>
  <si>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</si>
  <si>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</si>
  <si>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</si>
  <si>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</si>
  <si>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</si>
  <si>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</si>
  <si>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</si>
  <si>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</si>
  <si>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</si>
  <si>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</si>
  <si>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</si>
  <si>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</si>
  <si>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</si>
  <si>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</si>
  <si>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</si>
  <si>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</si>
  <si>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</si>
  <si>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</si>
  <si>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</si>
  <si>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</si>
  <si>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</si>
  <si>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</si>
  <si>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</si>
  <si>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</si>
  <si>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</si>
  <si>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</si>
  <si>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</si>
  <si>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</si>
  <si>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</si>
  <si>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</si>
  <si>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</si>
  <si>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</si>
  <si>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</si>
  <si>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</si>
  <si>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</si>
  <si>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</si>
  <si>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</si>
  <si>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</si>
  <si>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</si>
  <si>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</si>
  <si>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</si>
  <si>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</si>
  <si>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</si>
  <si>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</si>
  <si>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</si>
  <si>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</si>
  <si>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</si>
  <si>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</si>
  <si>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</si>
  <si>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</si>
  <si>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</si>
  <si>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</si>
  <si>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</si>
  <si>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</si>
  <si>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</si>
  <si>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</si>
  <si>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</si>
  <si>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</si>
  <si>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</si>
  <si>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</si>
  <si>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</si>
  <si>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</si>
  <si>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</si>
  <si>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</si>
  <si>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</si>
  <si>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</si>
  <si>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</si>
  <si>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</si>
  <si>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</si>
  <si>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</si>
  <si>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</si>
  <si>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</si>
  <si>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</si>
  <si>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</si>
  <si>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</si>
  <si>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</si>
  <si>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</si>
  <si>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</si>
  <si>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</si>
  <si>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</si>
  <si>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</si>
  <si>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</si>
  <si>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</si>
  <si>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</si>
  <si>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</si>
  <si>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</si>
  <si>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</si>
  <si>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</si>
  <si>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</si>
  <si>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</si>
  <si>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</si>
  <si>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</si>
  <si>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</si>
  <si>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</si>
  <si>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</si>
  <si>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</si>
  <si>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</si>
  <si>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</si>
  <si>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</si>
  <si>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</si>
  <si>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</si>
  <si>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</si>
  <si>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</si>
  <si>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</si>
  <si>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</si>
  <si>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</si>
  <si>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</si>
  <si>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</si>
  <si>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</si>
  <si>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</si>
  <si>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</si>
  <si>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</si>
  <si>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</si>
  <si>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</si>
  <si>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</si>
  <si>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</si>
  <si>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</si>
  <si>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</si>
  <si>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</si>
  <si>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</si>
  <si>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</si>
  <si>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</si>
  <si>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</si>
  <si>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</si>
  <si>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</si>
  <si>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</si>
  <si>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</si>
  <si>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</si>
  <si>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</si>
  <si>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</si>
  <si>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</si>
  <si>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</si>
  <si>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</si>
  <si>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</si>
  <si>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</si>
  <si>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</si>
  <si>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</si>
  <si>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</si>
  <si>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</si>
  <si>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</si>
  <si>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</si>
  <si>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</si>
  <si>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</si>
  <si>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</si>
  <si>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</si>
  <si>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</si>
  <si>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</si>
  <si>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</si>
  <si>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</si>
  <si>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</si>
  <si>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</si>
  <si>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</si>
  <si>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</si>
  <si>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</si>
  <si>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</si>
  <si>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</si>
  <si>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</si>
  <si>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</si>
  <si>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</si>
  <si>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</si>
  <si>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</si>
  <si>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</si>
  <si>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</si>
  <si>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</si>
  <si>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</si>
  <si>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</si>
  <si>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</si>
  <si>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</si>
  <si>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</si>
  <si>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</si>
  <si>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</si>
  <si>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</si>
  <si>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</si>
  <si>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</si>
  <si>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</si>
  <si>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</si>
  <si>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</si>
  <si>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</si>
  <si>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</si>
  <si>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</si>
  <si>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</si>
  <si>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</si>
  <si>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</si>
  <si>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</si>
  <si>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</si>
  <si>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</si>
  <si>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</si>
  <si>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</si>
  <si>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</si>
  <si>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</si>
  <si>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</si>
  <si>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</si>
  <si>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</si>
  <si>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</si>
  <si>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</si>
  <si>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</si>
  <si>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</si>
  <si>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</si>
  <si>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</si>
  <si>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</si>
  <si>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</si>
  <si>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</si>
  <si>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</si>
  <si>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</si>
  <si>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</si>
  <si>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</si>
  <si>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</si>
  <si>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</si>
  <si>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</si>
  <si>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</si>
  <si>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</si>
  <si>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</si>
  <si>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</si>
  <si>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</si>
  <si>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</si>
  <si>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</si>
  <si>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</si>
  <si>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</si>
  <si>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</si>
  <si>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</si>
  <si>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</si>
  <si>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</si>
  <si>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</si>
  <si>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</si>
  <si>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</si>
  <si>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</si>
  <si>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</si>
  <si>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</si>
  <si>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</si>
  <si>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</si>
  <si>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</si>
  <si>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</si>
  <si>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</si>
  <si>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</si>
  <si>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</si>
  <si>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</si>
  <si>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</si>
  <si>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</si>
  <si>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</si>
  <si>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</si>
  <si>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</si>
  <si>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</si>
  <si>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</si>
  <si>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</si>
  <si>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</si>
  <si>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</si>
  <si>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</si>
  <si>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</si>
  <si>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</si>
  <si>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</si>
  <si>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</si>
  <si>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</si>
  <si>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</si>
  <si>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</si>
  <si>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</si>
  <si>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</si>
  <si>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</si>
  <si>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</si>
  <si>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</si>
  <si>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</si>
  <si>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</si>
  <si>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</si>
  <si>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</si>
  <si>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</si>
  <si>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</si>
  <si>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</si>
  <si>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</si>
  <si>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</si>
  <si>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</si>
  <si>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</si>
  <si>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</si>
  <si>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</si>
  <si>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</si>
  <si>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</si>
  <si>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</si>
  <si>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</si>
  <si>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</si>
  <si>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</si>
  <si>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</si>
  <si>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</si>
  <si>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</si>
  <si>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</si>
  <si>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</si>
  <si>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</si>
  <si>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</si>
  <si>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</si>
  <si>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</si>
  <si>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</si>
  <si>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</si>
  <si>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</si>
  <si>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</si>
  <si>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</si>
  <si>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</si>
  <si>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</si>
  <si>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</si>
  <si>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</si>
  <si>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</si>
  <si>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</si>
  <si>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</si>
  <si>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</si>
  <si>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</si>
  <si>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</si>
  <si>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</si>
  <si>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</si>
  <si>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</si>
  <si>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</si>
  <si>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</si>
  <si>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</si>
  <si>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</si>
  <si>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</si>
  <si>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</si>
  <si>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</si>
  <si>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</si>
  <si>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</si>
  <si>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</si>
  <si>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</si>
  <si>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</si>
  <si>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</si>
  <si>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</si>
  <si>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</si>
  <si>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</si>
  <si>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</si>
  <si>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</si>
  <si>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</si>
  <si>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</si>
  <si>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</si>
  <si>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</si>
  <si>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</si>
  <si>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</si>
  <si>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</si>
  <si>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</si>
  <si>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</si>
  <si>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</si>
  <si>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</si>
  <si>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</si>
  <si>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</si>
  <si>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</si>
  <si>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</si>
  <si>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</si>
  <si>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</si>
  <si>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</si>
  <si>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</si>
  <si>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</si>
  <si>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</si>
  <si>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</si>
  <si>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</si>
  <si>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</si>
  <si>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</si>
  <si>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</si>
  <si>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</si>
  <si>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</si>
  <si>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</si>
  <si>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</si>
  <si>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</si>
  <si>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</si>
  <si>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</si>
  <si>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</si>
  <si>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</si>
  <si>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</si>
  <si>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</si>
  <si>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</si>
  <si>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</si>
  <si>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</si>
  <si>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</si>
  <si>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</si>
  <si>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</si>
  <si>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</si>
  <si>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</si>
  <si>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</si>
  <si>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</si>
  <si>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</si>
  <si>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</si>
  <si>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</si>
  <si>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</si>
  <si>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</si>
  <si>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</si>
  <si>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</si>
  <si>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</si>
  <si>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</si>
  <si>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</si>
  <si>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</si>
  <si>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</si>
  <si>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</si>
  <si>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</si>
  <si>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</si>
  <si>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</si>
  <si>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</si>
  <si>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</si>
  <si>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</si>
  <si>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</si>
  <si>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</si>
  <si>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</si>
  <si>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</si>
  <si>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</si>
  <si>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</si>
  <si>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</si>
  <si>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</si>
  <si>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</si>
  <si>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</si>
  <si>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</si>
  <si>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</si>
  <si>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</si>
  <si>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</si>
  <si>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</si>
  <si>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</si>
  <si>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</si>
  <si>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</si>
  <si>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</si>
  <si>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</si>
  <si>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</si>
  <si>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</si>
  <si>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</si>
  <si>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</si>
  <si>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</si>
  <si>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</si>
  <si>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</si>
  <si>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</si>
  <si>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</si>
  <si>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</si>
  <si>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</si>
  <si>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</si>
  <si>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</si>
  <si>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</si>
  <si>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</si>
  <si>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</si>
  <si>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</si>
  <si>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</si>
  <si>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</si>
  <si>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</si>
  <si>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</si>
  <si>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</si>
  <si>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</si>
  <si>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</si>
  <si>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</si>
  <si>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</si>
  <si>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</si>
  <si>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</si>
  <si>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</si>
  <si>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</si>
  <si>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</si>
  <si>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</si>
  <si>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</si>
  <si>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</si>
  <si>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</si>
  <si>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</si>
  <si>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</si>
  <si>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</si>
  <si>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</si>
  <si>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</si>
  <si>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</si>
  <si>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</si>
  <si>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</si>
  <si>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</si>
  <si>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</si>
  <si>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</si>
  <si>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</si>
  <si>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</si>
  <si>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</si>
  <si>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</si>
  <si>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</si>
  <si>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</si>
  <si>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</si>
  <si>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</si>
  <si>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</si>
  <si>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</si>
  <si>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</si>
  <si>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</si>
  <si>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</si>
  <si>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</si>
  <si>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</si>
  <si>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</si>
  <si>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</si>
  <si>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</si>
  <si>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</si>
  <si>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</si>
  <si>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</si>
  <si>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</si>
  <si>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</si>
  <si>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</si>
  <si>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</si>
  <si>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</si>
  <si>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</si>
  <si>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</si>
  <si>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</si>
  <si>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</si>
  <si>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</si>
  <si>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</si>
  <si>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</si>
  <si>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</si>
  <si>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</si>
  <si>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</si>
  <si>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</si>
  <si>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</si>
  <si>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</si>
  <si>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</si>
  <si>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</si>
  <si>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</si>
  <si>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</si>
  <si>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</si>
  <si>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</si>
  <si>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</si>
  <si>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</si>
  <si>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</si>
  <si>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</si>
  <si>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</si>
  <si>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</si>
  <si>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</si>
  <si>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</si>
  <si>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</si>
  <si>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</si>
  <si>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</si>
  <si>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</si>
  <si>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</si>
  <si>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</si>
  <si>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</si>
  <si>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</si>
  <si>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</si>
  <si>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</si>
  <si>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</si>
  <si>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</si>
  <si>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</si>
  <si>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</si>
  <si>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</si>
  <si>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</si>
  <si>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</si>
  <si>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</si>
  <si>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</si>
  <si>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</si>
  <si>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</si>
  <si>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</si>
  <si>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</si>
  <si>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</si>
  <si>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</si>
  <si>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</si>
  <si>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</si>
  <si>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</si>
  <si>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</si>
  <si>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</si>
  <si>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</si>
  <si>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</si>
  <si>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</si>
  <si>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</si>
  <si>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</si>
  <si>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</si>
  <si>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</si>
  <si>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</si>
  <si>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</si>
  <si>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</si>
  <si>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</si>
  <si>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</si>
  <si>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</si>
  <si>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</si>
  <si>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</si>
  <si>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</si>
  <si>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</si>
  <si>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</si>
  <si>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</si>
  <si>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</si>
  <si>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</si>
  <si>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</si>
  <si>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</si>
  <si>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</si>
  <si>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</si>
  <si>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</si>
  <si>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</si>
  <si>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</si>
  <si>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</si>
  <si>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</si>
  <si>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</si>
  <si>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</si>
  <si>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</si>
  <si>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</si>
  <si>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</si>
  <si>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</si>
  <si>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</si>
  <si>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</si>
  <si>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</si>
  <si>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</si>
  <si>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</si>
  <si>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</si>
  <si>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</si>
  <si>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</si>
  <si>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</si>
  <si>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</si>
  <si>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</si>
  <si>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</si>
  <si>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</si>
  <si>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</si>
  <si>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</si>
  <si>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</si>
  <si>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</si>
  <si>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</si>
  <si>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</si>
  <si>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</si>
  <si>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</si>
  <si>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</si>
  <si>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</si>
  <si>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</si>
  <si>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</si>
  <si>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</si>
  <si>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</si>
  <si>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</si>
  <si>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</si>
  <si>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</si>
  <si>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</si>
  <si>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</si>
  <si>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</si>
  <si>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</si>
  <si>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</si>
  <si>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</si>
  <si>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</si>
  <si>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</si>
  <si>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</si>
  <si>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</si>
  <si>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</si>
  <si>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</si>
  <si>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</si>
  <si>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</si>
  <si>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</si>
  <si>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</si>
  <si>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</si>
  <si>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</si>
  <si>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</si>
  <si>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</si>
  <si>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</si>
  <si>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</si>
  <si>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</si>
  <si>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</si>
  <si>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</si>
  <si>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</si>
  <si>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</si>
  <si>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</si>
  <si>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</si>
  <si>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</si>
  <si>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</si>
  <si>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</si>
  <si>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</si>
  <si>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</si>
  <si>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</si>
  <si>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</si>
  <si>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</si>
  <si>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</si>
  <si>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</si>
  <si>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</si>
  <si>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</si>
  <si>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</si>
  <si>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</si>
  <si>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</si>
  <si>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</si>
  <si>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</si>
  <si>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</si>
  <si>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</si>
  <si>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</si>
  <si>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</si>
  <si>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</si>
  <si>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</si>
  <si>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</si>
  <si>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</si>
  <si>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</si>
  <si>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</si>
  <si>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</si>
  <si>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</si>
  <si>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</si>
  <si>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</si>
  <si>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</si>
  <si>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</si>
  <si>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</si>
  <si>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</si>
  <si>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</si>
  <si>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</si>
  <si>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</si>
  <si>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</si>
  <si>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</si>
  <si>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</si>
  <si>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</si>
  <si>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</si>
  <si>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</si>
  <si>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</si>
  <si>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</si>
  <si>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</si>
  <si>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</si>
  <si>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</si>
  <si>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</si>
  <si>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</si>
  <si>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</si>
  <si>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</si>
  <si>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</si>
  <si>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</si>
  <si>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</si>
  <si>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</si>
  <si>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</si>
  <si>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</si>
  <si>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</si>
  <si>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</si>
  <si>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</si>
  <si>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</si>
  <si>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</si>
  <si>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</si>
  <si>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</si>
  <si>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</si>
  <si>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</si>
  <si>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</si>
  <si>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</si>
  <si>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</si>
  <si>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</si>
  <si>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</si>
  <si>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</si>
  <si>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</si>
  <si>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</si>
  <si>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</si>
  <si>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</si>
  <si>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</si>
  <si>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</si>
  <si>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</si>
  <si>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</si>
  <si>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</si>
  <si>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</si>
  <si>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</si>
  <si>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</si>
  <si>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</si>
  <si>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</si>
  <si>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</si>
  <si>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</si>
  <si>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</si>
  <si>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</si>
  <si>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</si>
  <si>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</si>
  <si>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</si>
  <si>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</si>
  <si>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</si>
  <si>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</si>
  <si>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</si>
  <si>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</si>
  <si>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</si>
  <si>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</si>
  <si>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</si>
  <si>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</si>
  <si>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</si>
  <si>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</si>
  <si>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</si>
  <si>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</si>
  <si>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</si>
  <si>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</si>
  <si>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</si>
  <si>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</si>
  <si>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</si>
  <si>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</si>
  <si>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</si>
  <si>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</si>
  <si>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</si>
  <si>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</si>
  <si>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</si>
  <si>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</si>
  <si>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</si>
  <si>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</si>
  <si>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</si>
  <si>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</si>
  <si>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</si>
  <si>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</si>
  <si>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</si>
  <si>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</si>
  <si>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</si>
  <si>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</si>
  <si>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</si>
  <si>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</si>
  <si>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</si>
  <si>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</si>
  <si>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</si>
  <si>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</si>
  <si>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</si>
  <si>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</si>
  <si>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</si>
  <si>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</si>
  <si>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</si>
  <si>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</si>
  <si>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</si>
  <si>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</si>
  <si>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</si>
  <si>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</si>
  <si>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</si>
  <si>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</si>
  <si>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</si>
  <si>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</si>
  <si>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</si>
  <si>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</si>
  <si>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</si>
  <si>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</si>
  <si>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</si>
  <si>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</si>
  <si>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</si>
  <si>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</si>
  <si>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</si>
  <si>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</si>
  <si>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</si>
  <si>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</si>
  <si>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</si>
  <si>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</si>
  <si>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</si>
  <si>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</si>
  <si>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</si>
  <si>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</si>
  <si>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</si>
  <si>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</si>
  <si>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</si>
  <si>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</si>
  <si>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</si>
  <si>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</si>
  <si>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</si>
  <si>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</si>
  <si>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</si>
  <si>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</si>
  <si>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</si>
  <si>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</si>
  <si>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</si>
  <si>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</si>
  <si>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</si>
  <si>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</si>
  <si>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</si>
  <si>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</si>
  <si>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</si>
  <si>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</si>
  <si>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</si>
  <si>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</si>
  <si>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</si>
  <si>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</si>
  <si>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</si>
  <si>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</si>
  <si>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</si>
  <si>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</si>
  <si>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</si>
  <si>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</si>
  <si>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</si>
  <si>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</si>
  <si>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</si>
  <si>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</si>
  <si>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</si>
  <si>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</si>
  <si>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</si>
  <si>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</si>
  <si>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</si>
  <si>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</si>
  <si>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</si>
  <si>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</si>
  <si>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</si>
  <si>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</si>
  <si>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</si>
  <si>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</si>
  <si>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</si>
  <si>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</si>
  <si>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</si>
  <si>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</si>
  <si>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</si>
  <si>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</si>
  <si>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</si>
  <si>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</si>
  <si>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</si>
  <si>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</si>
  <si>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</si>
  <si>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</si>
  <si>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</si>
  <si>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</si>
  <si>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</si>
  <si>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</si>
  <si>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</si>
  <si>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</si>
  <si>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</si>
  <si>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</si>
  <si>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</si>
  <si>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</si>
  <si>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</si>
  <si>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</si>
  <si>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</si>
  <si>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</si>
  <si>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</si>
  <si>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</si>
  <si>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</si>
  <si>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</si>
  <si>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</si>
  <si>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</si>
  <si>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</si>
  <si>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</si>
  <si>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</si>
  <si>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</si>
  <si>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</si>
  <si>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</si>
  <si>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</si>
  <si>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</si>
  <si>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</si>
  <si>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</si>
  <si>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</si>
  <si>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</si>
  <si>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</si>
  <si>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</si>
  <si>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</si>
  <si>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</si>
  <si>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</si>
  <si>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</si>
  <si>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</si>
  <si>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</si>
  <si>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</si>
  <si>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</si>
  <si>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</si>
  <si>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</si>
  <si>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</si>
  <si>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</si>
  <si>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</si>
  <si>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</si>
  <si>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</si>
  <si>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</si>
  <si>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</si>
  <si>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</si>
  <si>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</si>
  <si>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</si>
  <si>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</si>
  <si>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</si>
  <si>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</si>
  <si>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</si>
  <si>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</si>
  <si>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</si>
  <si>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</si>
  <si>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</si>
  <si>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</si>
  <si>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</si>
  <si>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</si>
  <si>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</si>
  <si>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</si>
  <si>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</si>
  <si>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</si>
  <si>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</si>
  <si>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</si>
  <si>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</si>
  <si>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</si>
  <si>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</si>
  <si>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</si>
  <si>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</si>
  <si>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</si>
  <si>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</si>
  <si>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</si>
  <si>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</si>
  <si>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</si>
  <si>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</si>
  <si>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</si>
  <si>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</si>
  <si>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</si>
  <si>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</si>
  <si>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</si>
  <si>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</si>
  <si>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</si>
  <si>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</si>
  <si>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</si>
  <si>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</si>
  <si>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</si>
  <si>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</si>
  <si>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</si>
  <si>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</si>
  <si>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</si>
  <si>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</si>
  <si>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</si>
  <si>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</si>
  <si>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</si>
  <si>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</si>
  <si>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</si>
  <si>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</si>
  <si>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</si>
  <si>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</si>
  <si>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</si>
  <si>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</si>
  <si>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</si>
  <si>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</si>
  <si>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</si>
  <si>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</si>
  <si>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</si>
  <si>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</si>
  <si>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</si>
  <si>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</si>
  <si>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</si>
  <si>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</si>
  <si>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</si>
  <si>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</si>
  <si>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</si>
  <si>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</si>
  <si>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</si>
  <si>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</si>
  <si>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</si>
  <si>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</si>
  <si>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</si>
  <si>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</si>
  <si>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</si>
  <si>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</si>
  <si>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</si>
  <si>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</si>
  <si>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</si>
  <si>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</si>
  <si>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</si>
  <si>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</si>
  <si>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</si>
  <si>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</si>
  <si>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</si>
  <si>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</si>
  <si>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</si>
  <si>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</si>
  <si>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</si>
  <si>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</si>
  <si>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</si>
  <si>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</si>
  <si>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</si>
  <si>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</si>
  <si>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</si>
  <si>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</si>
  <si>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</si>
  <si>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</si>
  <si>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</si>
  <si>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</si>
  <si>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</si>
  <si>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</si>
  <si>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</si>
  <si>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</si>
  <si>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</si>
  <si>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</si>
  <si>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</si>
  <si>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</si>
  <si>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</si>
  <si>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</si>
  <si>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</si>
  <si>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</si>
  <si>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</si>
  <si>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</si>
  <si>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</si>
  <si>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</si>
  <si>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</si>
  <si>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</si>
  <si>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</si>
  <si>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</si>
  <si>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</si>
  <si>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</si>
  <si>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</si>
  <si>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</si>
  <si>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</si>
  <si>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</si>
  <si>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</si>
  <si>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</si>
  <si>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</si>
  <si>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</si>
  <si>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</si>
  <si>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</si>
  <si>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</si>
  <si>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</si>
  <si>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</si>
  <si>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</si>
  <si>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</si>
  <si>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</si>
  <si>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</si>
  <si>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</si>
  <si>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</si>
  <si>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</si>
  <si>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</si>
  <si>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</si>
  <si>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</si>
  <si>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</si>
  <si>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</si>
  <si>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</si>
  <si>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</si>
  <si>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</si>
  <si>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</si>
  <si>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</si>
  <si>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</si>
  <si>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</si>
  <si>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</si>
  <si>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</si>
  <si>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</si>
  <si>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</si>
  <si>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</si>
  <si>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</si>
  <si>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</si>
  <si>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</si>
  <si>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</si>
  <si>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</si>
  <si>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</si>
  <si>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</si>
  <si>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</si>
  <si>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</si>
  <si>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</si>
  <si>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</si>
  <si>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</si>
  <si>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</si>
  <si>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</si>
  <si>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</si>
  <si>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</si>
  <si>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</si>
  <si>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</si>
  <si>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</si>
  <si>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</si>
  <si>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</si>
  <si>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</si>
  <si>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</si>
  <si>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</si>
  <si>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</si>
  <si>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</si>
  <si>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</si>
  <si>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</si>
  <si>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</si>
  <si>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</si>
  <si>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</si>
  <si>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</si>
  <si>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</si>
  <si>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</si>
  <si>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</si>
  <si>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</si>
  <si>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</si>
  <si>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</si>
  <si>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</si>
  <si>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</si>
  <si>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</si>
  <si>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</si>
  <si>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</si>
  <si>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</si>
  <si>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</si>
  <si>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</si>
  <si>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</si>
  <si>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</si>
  <si>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</si>
  <si>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</si>
  <si>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</si>
  <si>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</si>
  <si>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</si>
  <si>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</si>
  <si>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</si>
  <si>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</si>
  <si>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</si>
  <si>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</si>
  <si>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</si>
  <si>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</si>
  <si>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</si>
  <si>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</si>
  <si>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</si>
  <si>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</si>
  <si>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</si>
  <si>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</si>
  <si>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</si>
  <si>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</si>
  <si>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</si>
  <si>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</si>
  <si>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</si>
  <si>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</si>
  <si>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</si>
  <si>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</si>
  <si>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</si>
  <si>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</si>
  <si>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</si>
  <si>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</si>
  <si>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</si>
  <si>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</si>
  <si>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</si>
  <si>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</si>
  <si>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</si>
  <si>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</si>
  <si>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</si>
  <si>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</si>
  <si>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</si>
  <si>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</si>
  <si>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</si>
  <si>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</si>
  <si>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</si>
  <si>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</si>
  <si>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</si>
  <si>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</si>
  <si>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</si>
  <si>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</si>
  <si>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</si>
  <si>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</si>
  <si>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</si>
  <si>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</si>
  <si>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</si>
  <si>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</si>
  <si>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</si>
  <si>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</si>
  <si>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</si>
  <si>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</si>
  <si>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</si>
  <si>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</si>
  <si>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</si>
  <si>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</si>
  <si>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</si>
  <si>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</si>
  <si>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</si>
  <si>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</si>
  <si>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</si>
  <si>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</si>
  <si>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</si>
  <si>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</si>
  <si>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</si>
  <si>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</si>
  <si>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</si>
  <si>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</si>
  <si>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</si>
  <si>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</si>
  <si>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</si>
  <si>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</si>
  <si>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</si>
  <si>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</si>
  <si>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</si>
  <si>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</si>
  <si>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</si>
  <si>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</si>
  <si>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</si>
  <si>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</si>
  <si>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</si>
  <si>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</si>
  <si>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</si>
  <si>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</si>
  <si>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</si>
  <si>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</si>
  <si>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</si>
  <si>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</si>
  <si>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</si>
  <si>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</si>
  <si>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</si>
  <si>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</si>
  <si>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</si>
  <si>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</si>
  <si>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</si>
  <si>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</si>
  <si>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</si>
  <si>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</si>
  <si>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</si>
  <si>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</si>
  <si>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</si>
  <si>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</si>
  <si>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</si>
  <si>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</si>
  <si>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</si>
  <si>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</si>
  <si>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</si>
  <si>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</si>
  <si>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</si>
  <si>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</si>
  <si>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</si>
  <si>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</si>
  <si>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</si>
  <si>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</si>
  <si>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</si>
  <si>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</si>
  <si>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</si>
  <si>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</si>
  <si>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</si>
  <si>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</si>
  <si>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</si>
  <si>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</si>
  <si>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</si>
  <si>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</si>
  <si>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</si>
  <si>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</si>
  <si>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</si>
  <si>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</si>
  <si>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</si>
  <si>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</si>
  <si>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</si>
  <si>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</si>
  <si>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</si>
  <si>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</si>
  <si>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</si>
  <si>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</si>
  <si>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</si>
  <si>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</si>
  <si>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</si>
  <si>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</si>
  <si>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</si>
  <si>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</si>
  <si>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</si>
  <si>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</si>
  <si>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</si>
  <si>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</si>
  <si>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</si>
  <si>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</si>
  <si>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</si>
  <si>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</si>
  <si>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</si>
  <si>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</si>
  <si>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</si>
  <si>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</si>
  <si>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</si>
  <si>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</si>
  <si>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</si>
  <si>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</si>
  <si>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</si>
  <si>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</si>
  <si>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</si>
  <si>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</si>
  <si>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</si>
  <si>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</si>
  <si>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</si>
  <si>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</si>
  <si>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</si>
  <si>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</si>
  <si>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</si>
  <si>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</si>
  <si>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</si>
  <si>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</si>
  <si>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</si>
  <si>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</si>
  <si>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</si>
  <si>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</si>
  <si>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</si>
  <si>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</si>
  <si>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</si>
  <si>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</si>
  <si>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</si>
  <si>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</si>
  <si>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</si>
  <si>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</si>
  <si>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</si>
  <si>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</si>
  <si>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</si>
  <si>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</si>
  <si>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</si>
  <si>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</si>
  <si>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</si>
  <si>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</si>
  <si>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</si>
  <si>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</si>
  <si>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</si>
  <si>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</si>
  <si>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</si>
  <si>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</si>
  <si>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</si>
  <si>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</si>
  <si>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</si>
  <si>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</si>
  <si>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</si>
  <si>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</si>
  <si>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</si>
  <si>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</si>
  <si>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</si>
  <si>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</si>
  <si>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</si>
  <si>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</si>
  <si>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</si>
  <si>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</si>
  <si>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</si>
  <si>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</si>
  <si>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</si>
  <si>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</si>
  <si>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</si>
  <si>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</si>
  <si>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</si>
  <si>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</si>
  <si>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</si>
  <si>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</si>
  <si>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</si>
  <si>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</si>
  <si>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</si>
  <si>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</si>
  <si>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</si>
  <si>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</si>
  <si>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</si>
  <si>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</si>
  <si>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</si>
  <si>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</si>
  <si>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</si>
  <si>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</si>
  <si>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</si>
  <si>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</si>
  <si>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</si>
  <si>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</si>
  <si>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</si>
  <si>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</si>
  <si>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</si>
  <si>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</si>
  <si>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</si>
  <si>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</si>
  <si>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</si>
  <si>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</si>
  <si>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</si>
  <si>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</si>
  <si>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</si>
  <si>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</si>
  <si>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</si>
  <si>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</si>
  <si>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</si>
  <si>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</si>
  <si>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</si>
  <si>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</si>
  <si>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</si>
  <si>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</si>
  <si>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</si>
  <si>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</si>
  <si>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</si>
  <si>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</si>
  <si>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</si>
  <si>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</si>
  <si>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</si>
  <si>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</si>
  <si>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</si>
  <si>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</si>
  <si>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</si>
  <si>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</si>
  <si>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</si>
  <si>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</si>
  <si>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</si>
  <si>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</si>
  <si>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</si>
  <si>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</si>
  <si>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</si>
  <si>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</si>
  <si>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</si>
  <si>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</si>
  <si>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</si>
  <si>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</si>
  <si>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</si>
  <si>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</si>
  <si>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</si>
  <si>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</si>
  <si>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</si>
  <si>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</si>
  <si>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</si>
  <si>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</si>
  <si>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</si>
  <si>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</si>
  <si>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</si>
  <si>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</si>
  <si>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</si>
  <si>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</si>
  <si>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</si>
  <si>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</si>
  <si>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</si>
  <si>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</si>
  <si>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</si>
  <si>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</si>
  <si>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</si>
  <si>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</si>
  <si>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</si>
  <si>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</si>
  <si>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</si>
  <si>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</si>
  <si>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</si>
  <si>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</si>
  <si>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</si>
  <si>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</si>
  <si>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</si>
  <si>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</si>
  <si>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</si>
  <si>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</si>
  <si>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</si>
  <si>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</si>
  <si>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</si>
  <si>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</si>
  <si>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</si>
  <si>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</si>
  <si>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</si>
  <si>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</si>
  <si>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</si>
  <si>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</si>
  <si>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</si>
  <si>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</si>
  <si>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</si>
  <si>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</si>
  <si>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</si>
  <si>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</si>
  <si>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</si>
  <si>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</si>
  <si>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</si>
  <si>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</si>
  <si>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</si>
  <si>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</si>
  <si>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</si>
  <si>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</si>
  <si>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</si>
  <si>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</si>
  <si>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</si>
  <si>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</si>
  <si>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</si>
  <si>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</si>
  <si>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</si>
  <si>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</si>
  <si>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</si>
  <si>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</si>
  <si>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</si>
  <si>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</si>
  <si>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</si>
  <si>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</si>
  <si>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</si>
  <si>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</si>
  <si>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</si>
  <si>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</si>
  <si>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</si>
  <si>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</si>
  <si>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</si>
  <si>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</si>
  <si>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</si>
  <si>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</si>
  <si>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</si>
  <si>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</si>
  <si>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</si>
  <si>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</si>
  <si>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</si>
  <si>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</si>
  <si>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</si>
  <si>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</si>
  <si>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</si>
  <si>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</si>
  <si>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</si>
  <si>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</si>
  <si>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</si>
  <si>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</si>
  <si>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</si>
  <si>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</si>
  <si>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</si>
  <si>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</si>
  <si>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</si>
  <si>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</si>
  <si>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</si>
  <si>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</si>
  <si>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</si>
  <si>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</si>
  <si>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</si>
  <si>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</si>
  <si>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</si>
  <si>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</si>
  <si>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</si>
  <si>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</si>
  <si>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</si>
  <si>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</si>
  <si>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</si>
  <si>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</si>
  <si>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</si>
  <si>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</si>
  <si>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</si>
  <si>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</si>
  <si>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</si>
  <si>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</si>
  <si>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</si>
  <si>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</si>
  <si>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</si>
  <si>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</si>
  <si>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</si>
  <si>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</si>
  <si>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</si>
  <si>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</si>
  <si>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</si>
  <si>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</si>
  <si>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</si>
  <si>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</si>
  <si>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</si>
  <si>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</si>
  <si>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</si>
  <si>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</si>
  <si>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</si>
  <si>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</si>
  <si>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</si>
  <si>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</si>
  <si>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</si>
  <si>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</si>
  <si>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</si>
  <si>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</si>
  <si>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</si>
  <si>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</si>
  <si>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</si>
  <si>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</si>
  <si>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</si>
  <si>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</si>
  <si>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</si>
  <si>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</si>
  <si>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</si>
  <si>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</si>
  <si>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</si>
  <si>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</si>
  <si>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</si>
  <si>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</si>
  <si>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</si>
  <si>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</si>
  <si>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</si>
  <si>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</si>
  <si>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</si>
  <si>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</si>
  <si>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</si>
  <si>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</si>
  <si>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</si>
  <si>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</si>
  <si>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</si>
  <si>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</si>
  <si>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</si>
  <si>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</si>
  <si>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</si>
  <si>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</si>
  <si>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</si>
  <si>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</si>
  <si>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</si>
  <si>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</si>
  <si>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</si>
  <si>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</si>
  <si>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</si>
  <si>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</si>
  <si>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</si>
  <si>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</si>
  <si>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</si>
  <si>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</si>
  <si>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</si>
  <si>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</si>
  <si>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</si>
  <si>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</si>
  <si>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</si>
  <si>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</si>
  <si>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</si>
  <si>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</si>
  <si>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</si>
  <si>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</si>
  <si>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</si>
  <si>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</si>
  <si>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</si>
  <si>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</si>
  <si>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</si>
  <si>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</si>
  <si>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</si>
  <si>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</si>
  <si>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</si>
  <si>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</si>
  <si>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</si>
  <si>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</si>
  <si>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</si>
  <si>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</si>
  <si>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</si>
  <si>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</si>
  <si>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</si>
  <si>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</si>
  <si>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</si>
  <si>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</si>
  <si>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</si>
  <si>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</si>
  <si>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</si>
  <si>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</si>
  <si>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</si>
  <si>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</si>
  <si>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</si>
  <si>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</si>
  <si>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</si>
  <si>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</si>
  <si>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</si>
  <si>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</si>
  <si>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</si>
  <si>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</si>
  <si>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</si>
  <si>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</si>
  <si>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</si>
  <si>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</si>
  <si>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</si>
  <si>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</si>
  <si>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</si>
  <si>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</si>
  <si>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</si>
  <si>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</si>
  <si>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</si>
  <si>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</si>
  <si>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</si>
  <si>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</si>
  <si>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</si>
  <si>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</si>
  <si>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</si>
  <si>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</si>
  <si>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</si>
  <si>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</si>
  <si>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</si>
  <si>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</si>
  <si>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</si>
  <si>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</si>
  <si>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</si>
  <si>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</si>
  <si>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</si>
  <si>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</si>
  <si>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</si>
  <si>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</si>
  <si>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</si>
  <si>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</si>
  <si>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</si>
  <si>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</si>
  <si>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</si>
  <si>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</si>
  <si>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</si>
  <si>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</si>
  <si>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</si>
  <si>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</si>
  <si>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</si>
  <si>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</si>
  <si>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</si>
  <si>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</si>
  <si>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</si>
  <si>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</si>
  <si>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</si>
  <si>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</si>
  <si>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</si>
  <si>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</si>
  <si>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</si>
  <si>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</si>
  <si>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</si>
  <si>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</si>
  <si>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</si>
  <si>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</si>
  <si>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</si>
  <si>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</si>
  <si>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</si>
  <si>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</si>
  <si>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</si>
  <si>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</si>
  <si>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</si>
  <si>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</si>
  <si>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</si>
  <si>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</si>
  <si>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</si>
  <si>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</si>
  <si>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</si>
  <si>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</si>
  <si>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</si>
  <si>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</si>
  <si>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</si>
  <si>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</si>
  <si>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</si>
  <si>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</si>
  <si>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</si>
  <si>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</si>
  <si>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</si>
  <si>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</si>
  <si>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</si>
  <si>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</si>
  <si>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</si>
  <si>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</si>
  <si>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</si>
  <si>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</si>
  <si>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</si>
  <si>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</si>
  <si>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</si>
  <si>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</si>
  <si>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</si>
  <si>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</si>
  <si>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</si>
  <si>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</si>
  <si>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</si>
  <si>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</si>
  <si>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</si>
  <si>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</si>
  <si>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</si>
  <si>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</si>
  <si>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</si>
  <si>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</si>
  <si>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</si>
  <si>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</si>
  <si>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</si>
  <si>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</si>
  <si>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</si>
  <si>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</si>
  <si>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</si>
  <si>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</si>
  <si>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</si>
  <si>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</si>
  <si>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</si>
  <si>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</si>
  <si>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</si>
  <si>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</si>
  <si>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</si>
  <si>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</si>
  <si>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</si>
  <si>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</si>
  <si>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</si>
  <si>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</si>
  <si>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</si>
  <si>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</si>
  <si>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</si>
  <si>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</si>
  <si>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</si>
  <si>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</si>
  <si>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</si>
  <si>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</si>
  <si>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</si>
  <si>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</si>
  <si>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</si>
  <si>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</si>
  <si>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</si>
  <si>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</si>
  <si>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</si>
  <si>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</si>
  <si>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</si>
  <si>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</si>
  <si>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</si>
  <si>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</si>
  <si>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</si>
  <si>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</si>
  <si>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</si>
  <si>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</si>
  <si>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</si>
  <si>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</si>
  <si>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</si>
  <si>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</si>
  <si>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</si>
  <si>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</si>
  <si>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</si>
  <si>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</si>
  <si>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</si>
  <si>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</si>
  <si>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</si>
  <si>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</si>
  <si>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</si>
  <si>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</si>
  <si>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</si>
  <si>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</si>
  <si>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</si>
  <si>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</si>
  <si>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</si>
  <si>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</si>
  <si>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</si>
  <si>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</si>
  <si>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</si>
  <si>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</si>
  <si>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</si>
  <si>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</si>
  <si>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</si>
  <si>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</si>
  <si>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</si>
  <si>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</si>
  <si>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</si>
  <si>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</si>
  <si>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</si>
  <si>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</si>
  <si>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</si>
  <si>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</si>
  <si>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</si>
  <si>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</si>
  <si>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</si>
  <si>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</si>
  <si>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</si>
  <si>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</si>
  <si>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</si>
  <si>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</si>
  <si>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</si>
  <si>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</si>
  <si>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</si>
  <si>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</si>
  <si>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</si>
  <si>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</si>
  <si>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</si>
  <si>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</si>
  <si>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</si>
  <si>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</si>
  <si>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</si>
  <si>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</si>
  <si>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</si>
  <si>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</si>
  <si>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</si>
  <si>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</si>
  <si>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</si>
  <si>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</si>
  <si>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</si>
  <si>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</si>
  <si>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</si>
  <si>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</si>
  <si>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</si>
  <si>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</si>
  <si>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</si>
  <si>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</si>
  <si>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</si>
  <si>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</si>
  <si>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</si>
  <si>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</si>
  <si>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</si>
  <si>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</si>
  <si>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</si>
  <si>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</si>
  <si>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</si>
  <si>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</si>
  <si>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</si>
  <si>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</si>
  <si>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</si>
  <si>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</si>
  <si>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</si>
  <si>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</si>
  <si>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</si>
  <si>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</si>
  <si>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</si>
  <si>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</si>
  <si>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</si>
  <si>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</si>
  <si>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</si>
  <si>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</si>
  <si>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</si>
  <si>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</si>
  <si>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</si>
  <si>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</si>
  <si>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</si>
  <si>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</si>
  <si>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</si>
  <si>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</si>
  <si>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</si>
  <si>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</si>
  <si>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</si>
  <si>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</si>
  <si>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</si>
  <si>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</si>
  <si>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</si>
  <si>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</si>
  <si>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</si>
  <si>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</si>
  <si>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</si>
  <si>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</si>
  <si>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</si>
  <si>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</si>
  <si>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</si>
  <si>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</si>
  <si>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</si>
  <si>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</si>
  <si>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</si>
  <si>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</si>
  <si>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</si>
  <si>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</si>
  <si>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</si>
  <si>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</si>
  <si>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</si>
  <si>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</si>
  <si>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</si>
  <si>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</si>
  <si>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</si>
  <si>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</si>
  <si>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</si>
  <si>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</si>
  <si>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</si>
  <si>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</si>
  <si>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</si>
  <si>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</si>
  <si>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</si>
  <si>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</si>
  <si>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</si>
  <si>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</si>
  <si>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</si>
  <si>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</si>
  <si>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</si>
  <si>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</si>
  <si>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</si>
  <si>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</si>
  <si>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</si>
  <si>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</si>
  <si>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</si>
  <si>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</si>
  <si>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</si>
  <si>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</si>
  <si>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</si>
  <si>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</si>
  <si>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</si>
  <si>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</si>
  <si>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</si>
  <si>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</si>
  <si>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</si>
  <si>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</si>
  <si>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</si>
  <si>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</si>
  <si>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</si>
  <si>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</si>
  <si>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</si>
  <si>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</si>
  <si>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</si>
  <si>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</si>
  <si>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</si>
  <si>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</si>
  <si>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</si>
  <si>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</si>
  <si>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</si>
  <si>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</si>
  <si>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</si>
  <si>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</si>
  <si>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</si>
  <si>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</si>
  <si>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</si>
  <si>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</si>
  <si>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</si>
  <si>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</si>
  <si>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</si>
  <si>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</si>
  <si>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</si>
  <si>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</si>
  <si>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</si>
  <si>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</si>
  <si>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</si>
  <si>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</si>
  <si>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</si>
  <si>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</si>
  <si>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</si>
  <si>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</si>
  <si>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</si>
  <si>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</si>
  <si>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</si>
  <si>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</si>
  <si>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</si>
  <si>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</si>
  <si>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</si>
  <si>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</si>
  <si>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</si>
  <si>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</si>
  <si>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</si>
  <si>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</si>
  <si>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</si>
  <si>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</si>
  <si>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</si>
  <si>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</si>
  <si>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</si>
  <si>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</si>
  <si>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</si>
  <si>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</si>
  <si>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</si>
  <si>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</si>
  <si>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</si>
  <si>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</si>
  <si>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</si>
  <si>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</si>
  <si>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</si>
  <si>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</si>
  <si>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</si>
  <si>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</si>
  <si>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</si>
  <si>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</si>
  <si>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</si>
  <si>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</si>
  <si>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</si>
  <si>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</si>
  <si>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</si>
  <si>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</si>
  <si>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</si>
  <si>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</si>
  <si>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</si>
  <si>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</si>
  <si>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</si>
  <si>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</si>
  <si>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</si>
  <si>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</si>
  <si>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</si>
  <si>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</si>
  <si>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</si>
  <si>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</si>
  <si>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</si>
  <si>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</si>
  <si>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</si>
  <si>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</si>
  <si>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</si>
  <si>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</si>
  <si>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</si>
  <si>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</si>
  <si>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</si>
  <si>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</si>
  <si>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</si>
  <si>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</si>
  <si>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</si>
  <si>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</si>
  <si>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</si>
  <si>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</si>
  <si>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</si>
  <si>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</si>
  <si>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</si>
  <si>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</si>
  <si>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</si>
  <si>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</si>
  <si>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</si>
  <si>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</si>
  <si>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</si>
  <si>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</si>
  <si>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</si>
  <si>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</si>
  <si>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</si>
  <si>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</si>
  <si>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</si>
  <si>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</si>
  <si>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</si>
  <si>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</si>
  <si>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</si>
  <si>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</si>
  <si>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</si>
  <si>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</si>
  <si>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</si>
  <si>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</si>
  <si>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</si>
  <si>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</si>
  <si>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</si>
  <si>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</si>
  <si>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</si>
  <si>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</si>
  <si>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</si>
  <si>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</si>
  <si>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</si>
  <si>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</si>
  <si>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</si>
  <si>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</si>
  <si>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</si>
  <si>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</si>
  <si>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</si>
  <si>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</si>
  <si>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</si>
  <si>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</si>
  <si>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</si>
  <si>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</si>
  <si>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</si>
  <si>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</si>
  <si>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</si>
  <si>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</si>
  <si>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</si>
  <si>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</si>
  <si>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</si>
  <si>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</si>
  <si>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</si>
  <si>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</si>
  <si>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</si>
  <si>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</si>
  <si>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</si>
  <si>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</si>
  <si>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</si>
  <si>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</si>
  <si>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</si>
  <si>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</si>
  <si>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</si>
  <si>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</si>
  <si>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</si>
  <si>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</si>
  <si>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</si>
  <si>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</si>
  <si>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</si>
  <si>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</si>
  <si>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</si>
  <si>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</si>
  <si>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</si>
  <si>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</si>
  <si>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</si>
  <si>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</si>
  <si>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</si>
  <si>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</si>
  <si>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</si>
  <si>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</si>
  <si>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</si>
  <si>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</si>
  <si>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</si>
  <si>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</si>
  <si>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</si>
  <si>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</si>
  <si>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</si>
  <si>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</si>
  <si>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</si>
  <si>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</si>
  <si>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</si>
  <si>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</si>
  <si>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</si>
  <si>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</si>
  <si>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</si>
  <si>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</si>
  <si>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</si>
  <si>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</si>
  <si>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</si>
  <si>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</si>
  <si>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</si>
  <si>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</si>
  <si>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</si>
  <si>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</si>
  <si>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</si>
  <si>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</si>
  <si>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</si>
  <si>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</si>
  <si>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</si>
  <si>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</si>
  <si>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</si>
  <si>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</si>
  <si>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</si>
  <si>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</si>
  <si>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</si>
  <si>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</si>
  <si>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</si>
  <si>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</si>
  <si>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</si>
  <si>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</si>
  <si>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</si>
  <si>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</si>
  <si>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</si>
  <si>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</si>
  <si>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</si>
  <si>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</si>
  <si>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</si>
  <si>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</si>
  <si>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</si>
  <si>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</si>
  <si>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</si>
  <si>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</si>
  <si>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</si>
  <si>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</si>
  <si>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</si>
  <si>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</si>
  <si>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</si>
  <si>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</si>
  <si>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</si>
  <si>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</si>
  <si>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</si>
  <si>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</si>
  <si>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</si>
  <si>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</si>
  <si>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</si>
  <si>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</si>
  <si>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</si>
  <si>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</si>
  <si>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</si>
  <si>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</si>
  <si>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</si>
  <si>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</si>
  <si>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</si>
  <si>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</si>
  <si>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</si>
  <si>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</si>
  <si>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</si>
  <si>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</si>
  <si>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</si>
  <si>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</si>
  <si>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</si>
  <si>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</si>
  <si>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</si>
  <si>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</si>
  <si>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</si>
  <si>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</si>
  <si>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</si>
  <si>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</si>
  <si>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</si>
  <si>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</si>
  <si>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</si>
  <si>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</si>
  <si>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</si>
  <si>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</si>
  <si>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</si>
  <si>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</si>
  <si>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</si>
  <si>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</si>
  <si>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</si>
  <si>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</si>
  <si>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</si>
  <si>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</si>
  <si>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</si>
  <si>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</si>
  <si>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</si>
  <si>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</si>
  <si>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</si>
  <si>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</si>
  <si>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</si>
  <si>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</si>
  <si>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</si>
  <si>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</si>
  <si>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</si>
  <si>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</si>
  <si>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</si>
  <si>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</si>
  <si>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</si>
  <si>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</si>
  <si>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</si>
  <si>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</si>
  <si>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</si>
  <si>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</si>
  <si>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</si>
  <si>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</si>
  <si>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</si>
  <si>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</si>
  <si>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</si>
  <si>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</si>
  <si>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</si>
  <si>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</si>
  <si>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</si>
  <si>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</si>
  <si>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</si>
  <si>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</si>
  <si>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</si>
  <si>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</si>
  <si>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</si>
  <si>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</si>
  <si>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</si>
  <si>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</si>
  <si>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</si>
  <si>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</si>
  <si>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</si>
  <si>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</si>
  <si>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</si>
  <si>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</si>
  <si>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</si>
  <si>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</si>
  <si>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</si>
  <si>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</si>
  <si>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</si>
  <si>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</si>
  <si>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</si>
  <si>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</si>
  <si>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</si>
  <si>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</si>
  <si>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</si>
  <si>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</si>
  <si>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</si>
  <si>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</si>
  <si>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</si>
  <si>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</si>
  <si>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</si>
  <si>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</si>
  <si>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</si>
  <si>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</si>
  <si>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</si>
  <si>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</si>
  <si>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</si>
  <si>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</si>
  <si>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</si>
  <si>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</si>
  <si>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</si>
  <si>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</si>
  <si>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</si>
  <si>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</si>
  <si>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</si>
  <si>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</si>
  <si>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</si>
  <si>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</si>
  <si>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</si>
  <si>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</si>
  <si>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</si>
  <si>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</si>
  <si>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</si>
  <si>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</si>
  <si>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</si>
  <si>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</si>
  <si>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</si>
  <si>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</si>
  <si>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</si>
  <si>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</si>
  <si>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</si>
  <si>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</si>
  <si>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</si>
  <si>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</si>
  <si>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</si>
  <si>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</si>
  <si>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</si>
  <si>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</si>
  <si>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</si>
  <si>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</si>
  <si>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</si>
  <si>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</si>
  <si>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</si>
  <si>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</si>
  <si>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</si>
  <si>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</si>
  <si>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</si>
  <si>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</si>
  <si>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</si>
  <si>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</si>
  <si>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</si>
  <si>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</si>
  <si>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</si>
  <si>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</si>
  <si>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</si>
  <si>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</si>
  <si>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</si>
  <si>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</si>
  <si>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</si>
  <si>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</si>
  <si>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</si>
  <si>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</si>
  <si>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</si>
  <si>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</si>
  <si>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</si>
  <si>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</si>
  <si>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</si>
  <si>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</si>
  <si>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</si>
  <si>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</si>
  <si>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</si>
  <si>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</si>
  <si>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</si>
  <si>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</si>
  <si>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</si>
  <si>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</si>
  <si>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</si>
  <si>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</si>
  <si>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</si>
  <si>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</si>
  <si>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</si>
  <si>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</si>
  <si>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</si>
  <si>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</si>
  <si>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</si>
  <si>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</si>
  <si>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</si>
  <si>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</si>
  <si>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</si>
  <si>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</si>
  <si>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</si>
  <si>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</si>
  <si>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</si>
  <si>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</si>
  <si>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</si>
  <si>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</si>
  <si>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</si>
  <si>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</si>
  <si>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</si>
  <si>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</si>
  <si>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</si>
  <si>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</si>
  <si>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</si>
  <si>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</si>
  <si>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</si>
  <si>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</si>
  <si>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</si>
  <si>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</si>
  <si>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</si>
  <si>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</si>
  <si>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</si>
  <si>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</si>
  <si>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</si>
  <si>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</si>
  <si>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</si>
  <si>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</si>
  <si>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</si>
  <si>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</si>
  <si>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</si>
  <si>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</si>
  <si>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</si>
  <si>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</si>
  <si>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</si>
  <si>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</si>
  <si>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</si>
  <si>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</si>
  <si>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</si>
  <si>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</si>
  <si>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</si>
  <si>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</si>
  <si>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</si>
  <si>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</si>
  <si>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</si>
  <si>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</si>
  <si>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</si>
  <si>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</si>
  <si>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</si>
  <si>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</si>
  <si>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</si>
  <si>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</si>
  <si>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</si>
  <si>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</si>
  <si>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</si>
  <si>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</si>
  <si>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</si>
  <si>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</si>
  <si>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</si>
  <si>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</si>
  <si>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</si>
  <si>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</si>
  <si>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</si>
  <si>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</si>
  <si>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</si>
  <si>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</si>
  <si>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</si>
  <si>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</si>
  <si>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</si>
  <si>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</si>
  <si>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</si>
  <si>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</si>
  <si>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</si>
  <si>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</si>
  <si>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</si>
  <si>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</si>
  <si>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</si>
  <si>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</si>
  <si>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</si>
  <si>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</si>
  <si>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</si>
  <si>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</si>
  <si>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</si>
  <si>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</si>
  <si>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</si>
  <si>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</si>
  <si>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</si>
  <si>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</si>
  <si>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</si>
  <si>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</si>
  <si>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</si>
  <si>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</si>
  <si>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</si>
  <si>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</si>
  <si>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</si>
  <si>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</si>
  <si>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</si>
  <si>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</si>
  <si>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</si>
  <si>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</si>
  <si>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</si>
  <si>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</si>
  <si>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</si>
  <si>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</si>
  <si>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</si>
  <si>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</si>
  <si>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</si>
  <si>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</si>
  <si>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</si>
  <si>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</si>
  <si>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</si>
  <si>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</si>
  <si>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</si>
  <si>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</si>
  <si>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</si>
  <si>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</si>
  <si>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</si>
  <si>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</si>
  <si>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</si>
  <si>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</si>
  <si>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</si>
  <si>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</si>
  <si>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</si>
  <si>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</si>
  <si>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</si>
  <si>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</si>
  <si>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</si>
  <si>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</si>
  <si>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</si>
  <si>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</si>
  <si>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</si>
  <si>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</si>
  <si>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</si>
  <si>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</si>
  <si>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</si>
  <si>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</si>
  <si>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</si>
  <si>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</si>
  <si>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</si>
  <si>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</si>
  <si>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</si>
  <si>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</si>
  <si>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</si>
  <si>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</si>
  <si>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</si>
  <si>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</si>
  <si>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</si>
  <si>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</si>
  <si>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</si>
  <si>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</si>
  <si>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</si>
  <si>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</si>
  <si>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</si>
  <si>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</si>
  <si>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</si>
  <si>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</si>
  <si>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</si>
  <si>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</si>
  <si>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</si>
  <si>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</si>
  <si>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</si>
  <si>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</si>
  <si>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</si>
  <si>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</si>
  <si>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</si>
  <si>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</si>
  <si>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</si>
  <si>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</si>
  <si>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</si>
  <si>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</si>
  <si>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</si>
  <si>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</si>
  <si>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</si>
  <si>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</si>
  <si>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</si>
  <si>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</si>
  <si>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</si>
  <si>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</si>
  <si>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</si>
  <si>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</si>
  <si>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</si>
  <si>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</si>
  <si>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</si>
  <si>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</si>
  <si>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</si>
  <si>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</si>
  <si>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</si>
  <si>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</si>
  <si>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</si>
  <si>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</si>
  <si>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</si>
  <si>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</si>
  <si>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</si>
  <si>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</si>
  <si>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</si>
  <si>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</si>
  <si>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</si>
  <si>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</si>
  <si>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</si>
  <si>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</si>
  <si>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</si>
  <si>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</si>
  <si>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</si>
  <si>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</si>
  <si>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</si>
  <si>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</si>
  <si>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</si>
  <si>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</si>
  <si>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</si>
  <si>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</si>
  <si>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</si>
  <si>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</si>
  <si>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</si>
  <si>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</si>
  <si>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</si>
  <si>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</si>
  <si>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</si>
  <si>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</si>
  <si>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</si>
  <si>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</si>
  <si>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</si>
  <si>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</si>
  <si>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</si>
  <si>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</si>
  <si>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</si>
  <si>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</si>
  <si>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</si>
  <si>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</si>
  <si>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</si>
  <si>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</si>
  <si>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</si>
  <si>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</si>
  <si>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</si>
  <si>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</si>
  <si>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</si>
  <si>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</si>
  <si>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</si>
  <si>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</si>
  <si>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</si>
  <si>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</si>
  <si>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</si>
  <si>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</si>
  <si>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</si>
  <si>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</si>
  <si>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</si>
  <si>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</si>
  <si>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</si>
  <si>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</si>
  <si>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</si>
  <si>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</si>
  <si>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</si>
  <si>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</si>
  <si>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</si>
  <si>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</si>
  <si>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</si>
  <si>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</si>
  <si>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</si>
  <si>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</si>
  <si>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</si>
  <si>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</si>
  <si>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</si>
  <si>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</si>
  <si>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</si>
  <si>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</si>
  <si>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</si>
  <si>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</si>
  <si>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</si>
  <si>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</si>
  <si>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</si>
  <si>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</si>
  <si>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</si>
  <si>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</si>
  <si>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</si>
  <si>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</si>
  <si>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</si>
  <si>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</si>
  <si>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</si>
  <si>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</si>
  <si>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</si>
  <si>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</si>
  <si>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</si>
  <si>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</si>
  <si>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</si>
  <si>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</si>
  <si>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</si>
  <si>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</si>
  <si>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</si>
  <si>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</si>
  <si>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</si>
  <si>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</si>
  <si>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</si>
  <si>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</si>
  <si>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</si>
  <si>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</si>
  <si>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</si>
  <si>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</si>
  <si>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</si>
  <si>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</si>
  <si>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</si>
  <si>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</si>
  <si>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</si>
  <si>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</si>
  <si>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</si>
  <si>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</si>
  <si>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</si>
  <si>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</si>
  <si>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</si>
  <si>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</si>
  <si>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</si>
  <si>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</si>
  <si>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</si>
  <si>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</si>
  <si>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</si>
  <si>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</si>
  <si>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</si>
  <si>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</si>
  <si>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</si>
  <si>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</si>
  <si>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</si>
  <si>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</si>
  <si>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</si>
  <si>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</si>
  <si>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</si>
  <si>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</si>
  <si>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</si>
  <si>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</si>
  <si>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</si>
  <si>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</si>
  <si>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</si>
  <si>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</si>
  <si>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</si>
  <si>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</si>
  <si>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</si>
  <si>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</si>
  <si>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</si>
  <si>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</si>
  <si>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</si>
  <si>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</si>
  <si>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</si>
  <si>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</si>
  <si>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</si>
  <si>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</si>
  <si>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</si>
  <si>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</si>
  <si>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</si>
  <si>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</si>
  <si>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</si>
  <si>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</si>
  <si>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</si>
  <si>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</si>
  <si>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</si>
  <si>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</si>
  <si>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</si>
  <si>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</si>
  <si>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</si>
  <si>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</si>
  <si>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</si>
  <si>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</si>
  <si>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</si>
  <si>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</si>
  <si>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</si>
  <si>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</si>
  <si>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</si>
  <si>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</si>
  <si>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</si>
  <si>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</si>
  <si>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</si>
  <si>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</si>
  <si>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</si>
  <si>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</si>
  <si>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</si>
  <si>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</si>
  <si>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</si>
  <si>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</si>
  <si>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</si>
  <si>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</si>
  <si>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</si>
  <si>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</si>
  <si>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</si>
  <si>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</si>
  <si>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</si>
  <si>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</si>
  <si>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</si>
  <si>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</si>
  <si>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</si>
  <si>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</si>
  <si>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</si>
  <si>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</si>
  <si>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</si>
  <si>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</si>
  <si>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</si>
  <si>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</si>
  <si>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</si>
  <si>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</si>
  <si>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</si>
  <si>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</si>
  <si>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</si>
  <si>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</si>
  <si>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</si>
  <si>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</si>
  <si>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</si>
  <si>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</si>
  <si>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</si>
  <si>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</si>
  <si>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</si>
  <si>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</si>
  <si>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</si>
  <si>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</si>
  <si>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</si>
  <si>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</si>
  <si>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</si>
  <si>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</si>
  <si>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</si>
  <si>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</si>
  <si>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</si>
  <si>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</si>
  <si>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</si>
  <si>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</si>
  <si>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</si>
  <si>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</si>
  <si>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</si>
  <si>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</si>
  <si>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</si>
  <si>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</si>
  <si>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</si>
  <si>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</si>
  <si>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</si>
  <si>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</si>
  <si>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</si>
  <si>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</si>
  <si>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</si>
  <si>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</si>
  <si>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</si>
  <si>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</si>
  <si>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</si>
  <si>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</si>
  <si>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</si>
  <si>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</si>
  <si>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</si>
  <si>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</si>
  <si>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</si>
  <si>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</si>
  <si>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</si>
  <si>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</si>
  <si>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</si>
  <si>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</si>
  <si>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</si>
  <si>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</si>
  <si>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</si>
  <si>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</si>
  <si>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</si>
  <si>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</si>
  <si>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</si>
  <si>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</si>
  <si>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</si>
  <si>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</si>
  <si>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</si>
  <si>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</si>
  <si>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</si>
  <si>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</si>
  <si>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</si>
  <si>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</si>
  <si>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</si>
  <si>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</si>
  <si>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</si>
  <si>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</si>
  <si>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</si>
  <si>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</si>
  <si>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</si>
  <si>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</si>
  <si>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</si>
  <si>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</si>
  <si>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</si>
  <si>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</si>
  <si>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</si>
  <si>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</si>
  <si>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</si>
  <si>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</si>
  <si>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</si>
  <si>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</si>
  <si>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</si>
  <si>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</si>
  <si>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</si>
  <si>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</si>
  <si>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</si>
  <si>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</si>
  <si>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</si>
  <si>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</si>
  <si>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</si>
  <si>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</si>
  <si>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</si>
  <si>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</si>
  <si>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</si>
  <si>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</si>
  <si>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</si>
  <si>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</si>
  <si>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</si>
  <si>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</si>
  <si>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</si>
  <si>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</si>
  <si>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</si>
  <si>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</si>
  <si>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</si>
  <si>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</si>
  <si>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</si>
  <si>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</si>
  <si>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</si>
  <si>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</si>
  <si>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</si>
  <si>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</si>
  <si>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</si>
  <si>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</si>
  <si>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</si>
  <si>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</si>
  <si>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</si>
  <si>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</si>
  <si>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</si>
  <si>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</si>
  <si>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</si>
  <si>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</si>
  <si>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</si>
  <si>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</si>
  <si>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</si>
  <si>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</si>
  <si>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</si>
  <si>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</si>
  <si>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</si>
  <si>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</si>
  <si>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</si>
  <si>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</si>
  <si>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</si>
  <si>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</si>
  <si>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</si>
  <si>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</si>
  <si>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</si>
  <si>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</si>
  <si>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</si>
  <si>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</si>
  <si>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</si>
  <si>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</si>
  <si>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</si>
  <si>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</si>
  <si>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</si>
  <si>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</si>
  <si>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</si>
  <si>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</si>
  <si>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</si>
  <si>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</si>
  <si>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</si>
  <si>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</si>
  <si>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</si>
  <si>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</si>
  <si>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</si>
  <si>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</si>
  <si>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</si>
  <si>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</si>
  <si>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</si>
  <si>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</si>
  <si>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</si>
  <si>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</si>
  <si>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</si>
  <si>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</si>
  <si>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</si>
  <si>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</si>
  <si>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</si>
  <si>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</si>
  <si>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</si>
  <si>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</si>
  <si>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</si>
  <si>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</si>
  <si>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</si>
  <si>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</si>
  <si>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</si>
  <si>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</si>
  <si>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</si>
  <si>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</si>
  <si>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</si>
  <si>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</si>
  <si>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</si>
  <si>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</si>
  <si>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</si>
  <si>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</si>
  <si>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</si>
  <si>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</si>
  <si>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</si>
  <si>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</si>
  <si>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</si>
  <si>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</si>
  <si>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</si>
  <si>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</si>
  <si>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</si>
  <si>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</si>
  <si>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</si>
  <si>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</si>
  <si>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</si>
  <si>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</si>
  <si>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</si>
  <si>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</si>
  <si>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</si>
  <si>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</si>
  <si>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</si>
  <si>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</si>
  <si>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</si>
  <si>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</si>
  <si>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</si>
  <si>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</si>
  <si>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</si>
  <si>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</si>
  <si>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</si>
  <si>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</si>
  <si>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</si>
  <si>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</si>
  <si>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</si>
  <si>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</si>
  <si>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</si>
  <si>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</si>
  <si>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</si>
  <si>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</si>
  <si>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</si>
  <si>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</si>
  <si>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</si>
  <si>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</si>
  <si>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</si>
  <si>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</si>
  <si>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</si>
  <si>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</si>
  <si>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</si>
  <si>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</si>
  <si>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</si>
  <si>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</si>
  <si>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</si>
  <si>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</si>
  <si>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</si>
  <si>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</si>
  <si>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</si>
  <si>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</si>
  <si>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</si>
  <si>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</si>
  <si>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</si>
  <si>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</si>
  <si>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</si>
  <si>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</si>
  <si>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</si>
  <si>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</si>
  <si>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</si>
  <si>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</si>
  <si>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</si>
  <si>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</si>
  <si>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</si>
  <si>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</si>
  <si>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</si>
  <si>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</si>
  <si>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</si>
  <si>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</si>
  <si>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</si>
  <si>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</si>
  <si>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</si>
  <si>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</si>
  <si>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</si>
  <si>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</si>
  <si>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</si>
  <si>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</si>
  <si>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</si>
  <si>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</si>
  <si>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</si>
  <si>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</si>
  <si>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</si>
  <si>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</si>
  <si>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</si>
  <si>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</si>
  <si>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</si>
  <si>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</si>
  <si>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</si>
  <si>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</si>
  <si>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</si>
  <si>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</si>
  <si>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</si>
  <si>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</si>
  <si>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</si>
  <si>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</si>
  <si>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</si>
  <si>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</si>
  <si>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</si>
  <si>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</si>
  <si>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</si>
  <si>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</si>
  <si>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</si>
  <si>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</si>
  <si>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</si>
  <si>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</si>
  <si>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</si>
  <si>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</si>
  <si>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</si>
  <si>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</si>
  <si>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</si>
  <si>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</si>
  <si>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</si>
  <si>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</si>
  <si>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</si>
  <si>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</si>
  <si>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</si>
  <si>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</si>
  <si>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</si>
  <si>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</si>
  <si>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</si>
  <si>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</si>
  <si>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</si>
  <si>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</si>
  <si>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</si>
  <si>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</si>
  <si>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</si>
  <si>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</si>
  <si>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</si>
  <si>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</si>
  <si>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</si>
  <si>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</si>
  <si>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</si>
  <si>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</si>
  <si>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</si>
  <si>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</si>
  <si>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</si>
  <si>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</si>
  <si>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</si>
  <si>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</si>
  <si>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</si>
  <si>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</si>
  <si>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</si>
  <si>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</si>
  <si>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</si>
  <si>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</si>
  <si>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</si>
  <si>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</si>
  <si>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</si>
  <si>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</si>
  <si>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</si>
  <si>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</si>
  <si>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</si>
  <si>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</si>
  <si>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</si>
  <si>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</si>
  <si>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</si>
  <si>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</si>
  <si>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</si>
  <si>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</si>
  <si>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</si>
  <si>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</si>
  <si>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</si>
  <si>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</si>
  <si>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</si>
  <si>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</si>
  <si>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</si>
  <si>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</si>
  <si>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</si>
  <si>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</si>
  <si>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</si>
  <si>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</si>
  <si>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</si>
  <si>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</si>
  <si>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</si>
  <si>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</si>
  <si>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</si>
  <si>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</si>
  <si>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</si>
  <si>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</si>
  <si>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</si>
  <si>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</si>
  <si>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</si>
  <si>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</si>
  <si>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</si>
  <si>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</si>
  <si>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</si>
  <si>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</si>
  <si>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</si>
  <si>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</si>
  <si>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</si>
  <si>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</si>
  <si>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</si>
  <si>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</si>
  <si>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</si>
  <si>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</si>
  <si>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</si>
  <si>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</si>
  <si>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</si>
  <si>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</si>
  <si>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</si>
  <si>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</si>
  <si>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</si>
  <si>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</si>
  <si>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</si>
  <si>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</si>
  <si>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</si>
  <si>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</si>
  <si>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</si>
  <si>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</si>
  <si>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</si>
  <si>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</si>
  <si>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</si>
  <si>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</si>
  <si>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</si>
  <si>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</si>
  <si>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</si>
  <si>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</si>
  <si>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</si>
  <si>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</si>
  <si>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</si>
  <si>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</si>
  <si>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</si>
  <si>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</si>
  <si>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</si>
  <si>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</si>
  <si>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</si>
  <si>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</si>
  <si>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</si>
  <si>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</si>
  <si>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</si>
  <si>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</si>
  <si>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</si>
  <si>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</si>
  <si>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</si>
  <si>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</si>
  <si>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</si>
  <si>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</si>
  <si>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</si>
  <si>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</si>
  <si>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</si>
  <si>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</si>
  <si>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</si>
  <si>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</si>
  <si>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</si>
  <si>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</si>
  <si>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</si>
  <si>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</si>
  <si>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</si>
  <si>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</si>
  <si>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</si>
  <si>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</si>
  <si>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</si>
  <si>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</si>
  <si>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</si>
  <si>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</si>
  <si>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</si>
  <si>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</si>
  <si>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</si>
  <si>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</si>
  <si>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</si>
  <si>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</si>
  <si>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</si>
  <si>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</si>
  <si>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</si>
  <si>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</si>
  <si>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</si>
  <si>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</si>
  <si>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</si>
  <si>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</si>
  <si>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</si>
  <si>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</si>
  <si>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</si>
  <si>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</si>
  <si>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</si>
  <si>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</si>
  <si>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</si>
  <si>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</si>
  <si>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</si>
  <si>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</si>
  <si>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</si>
  <si>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</si>
  <si>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</si>
  <si>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</si>
  <si>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</si>
  <si>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</si>
  <si>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</si>
  <si>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</si>
  <si>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</si>
  <si>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</si>
  <si>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</si>
  <si>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</si>
  <si>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</si>
  <si>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</si>
  <si>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</si>
  <si>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</si>
  <si>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</si>
  <si>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</si>
  <si>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</si>
  <si>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</si>
  <si>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</si>
  <si>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</si>
  <si>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</si>
  <si>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</si>
  <si>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</si>
  <si>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</si>
  <si>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</si>
  <si>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</si>
  <si>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</si>
  <si>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</si>
  <si>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</si>
  <si>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</si>
  <si>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</si>
  <si>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</si>
  <si>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</si>
  <si>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</si>
  <si>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</si>
  <si>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</si>
  <si>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</si>
  <si>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</si>
  <si>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</si>
  <si>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</si>
  <si>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</si>
  <si>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</si>
  <si>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</si>
  <si>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</si>
  <si>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</si>
  <si>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</si>
  <si>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</si>
  <si>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</si>
  <si>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</si>
  <si>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</si>
  <si>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</si>
  <si>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</si>
  <si>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</si>
  <si>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</si>
  <si>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</si>
  <si>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</si>
  <si>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</si>
  <si>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</si>
  <si>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</si>
  <si>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</si>
  <si>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</si>
  <si>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</si>
  <si>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</si>
  <si>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</si>
  <si>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</si>
  <si>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</si>
  <si>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</si>
  <si>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</si>
  <si>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</si>
  <si>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</si>
  <si>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</si>
  <si>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</si>
  <si>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</si>
  <si>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</si>
  <si>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</si>
  <si>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</si>
  <si>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</si>
  <si>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</si>
  <si>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</si>
  <si>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</si>
  <si>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</si>
  <si>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</si>
  <si>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</si>
  <si>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</si>
  <si>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</si>
  <si>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</si>
  <si>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</si>
  <si>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</si>
  <si>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</si>
  <si>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</si>
  <si>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</si>
  <si>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</si>
  <si>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</si>
  <si>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</si>
  <si>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</si>
  <si>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</si>
  <si>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</si>
  <si>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</si>
  <si>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</si>
  <si>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</si>
  <si>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</si>
  <si>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</si>
  <si>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</si>
  <si>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</si>
  <si>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</si>
  <si>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</si>
  <si>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</si>
  <si>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</si>
  <si>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</si>
  <si>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</si>
  <si>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</si>
  <si>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</si>
  <si>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</si>
  <si>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</si>
  <si>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</si>
  <si>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</si>
  <si>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</si>
  <si>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</si>
  <si>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</si>
  <si>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</si>
  <si>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</si>
  <si>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</si>
  <si>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</si>
  <si>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</si>
  <si>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</si>
  <si>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</si>
  <si>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</si>
  <si>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</si>
  <si>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</si>
  <si>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</si>
  <si>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</si>
  <si>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</si>
  <si>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</si>
  <si>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</si>
  <si>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</si>
  <si>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</si>
  <si>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</si>
  <si>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</si>
  <si>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</si>
  <si>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</si>
  <si>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</si>
  <si>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</si>
  <si>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</si>
  <si>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</si>
  <si>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</si>
  <si>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</si>
  <si>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</si>
  <si>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</si>
  <si>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</si>
  <si>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</si>
  <si>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</si>
  <si>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</si>
  <si>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</si>
  <si>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</si>
  <si>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</si>
  <si>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</si>
  <si>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</si>
  <si>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</si>
  <si>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</si>
  <si>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</si>
  <si>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</si>
  <si>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</si>
  <si>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</si>
  <si>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</si>
  <si>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</si>
  <si>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</si>
  <si>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</si>
  <si>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</si>
  <si>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</si>
  <si>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</si>
  <si>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</si>
  <si>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</si>
  <si>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</si>
  <si>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</si>
  <si>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</si>
  <si>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</si>
  <si>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</si>
  <si>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</si>
  <si>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</si>
  <si>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</si>
  <si>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</si>
  <si>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</si>
  <si>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</si>
  <si>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</si>
  <si>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</si>
  <si>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</si>
  <si>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</si>
  <si>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</si>
  <si>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</si>
  <si>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</si>
  <si>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</si>
  <si>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</si>
  <si>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</si>
  <si>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</si>
  <si>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</si>
  <si>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</si>
  <si>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</si>
  <si>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</si>
  <si>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</si>
  <si>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</si>
  <si>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</si>
  <si>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</si>
  <si>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</si>
  <si>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</si>
  <si>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</si>
  <si>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</si>
  <si>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</si>
  <si>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</si>
  <si>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</si>
  <si>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</si>
  <si>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</si>
  <si>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</si>
  <si>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</si>
  <si>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</si>
  <si>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</si>
  <si>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</si>
  <si>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</si>
  <si>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</si>
  <si>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</si>
  <si>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</si>
  <si>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</si>
  <si>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</si>
  <si>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</si>
  <si>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</si>
  <si>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</si>
  <si>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</si>
  <si>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</si>
  <si>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</si>
  <si>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</si>
  <si>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</si>
  <si>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</si>
  <si>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</si>
  <si>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</si>
  <si>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</si>
  <si>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</si>
  <si>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</si>
  <si>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</si>
  <si>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</si>
  <si>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</si>
  <si>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</si>
  <si>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</si>
  <si>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</si>
  <si>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</si>
  <si>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</si>
  <si>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</si>
  <si>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</si>
  <si>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</si>
  <si>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</si>
  <si>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</si>
  <si>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</si>
  <si>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</si>
  <si>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</si>
  <si>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</si>
  <si>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</si>
  <si>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</si>
  <si>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</si>
  <si>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</si>
  <si>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</si>
  <si>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</si>
  <si>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</si>
  <si>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</si>
  <si>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</si>
  <si>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</si>
  <si>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</si>
  <si>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</si>
  <si>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</si>
  <si>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</si>
  <si>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</si>
  <si>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</si>
  <si>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</si>
  <si>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</si>
  <si>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</si>
  <si>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</si>
  <si>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</si>
  <si>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</si>
  <si>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</si>
  <si>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</si>
  <si>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</si>
  <si>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</si>
  <si>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</si>
  <si>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</si>
  <si>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</si>
  <si>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</si>
  <si>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</si>
  <si>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</si>
  <si>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</si>
  <si>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</si>
  <si>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</si>
  <si>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</si>
  <si>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</si>
  <si>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</si>
  <si>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</si>
  <si>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</si>
  <si>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</si>
  <si>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</si>
  <si>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</si>
  <si>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</si>
  <si>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</si>
  <si>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</si>
  <si>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</si>
  <si>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</si>
  <si>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</si>
  <si>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</si>
  <si>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</si>
  <si>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</si>
  <si>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</si>
  <si>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</si>
  <si>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</si>
  <si>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</si>
  <si>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</si>
  <si>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</si>
  <si>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</si>
  <si>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</si>
  <si>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</si>
  <si>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</si>
  <si>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</si>
  <si>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</si>
  <si>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</si>
  <si>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</si>
  <si>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</si>
  <si>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</si>
  <si>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</si>
  <si>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</si>
  <si>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</si>
  <si>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</si>
  <si>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</si>
  <si>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</si>
  <si>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</si>
  <si>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</si>
  <si>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</si>
  <si>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</si>
  <si>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</si>
  <si>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</si>
  <si>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</si>
  <si>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</si>
  <si>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</si>
  <si>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</si>
  <si>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</si>
  <si>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</si>
  <si>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</si>
  <si>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</si>
  <si>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</si>
  <si>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</si>
  <si>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</si>
  <si>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</si>
  <si>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</si>
  <si>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</si>
  <si>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</si>
  <si>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</si>
  <si>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</si>
  <si>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</si>
  <si>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</si>
  <si>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</si>
  <si>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</si>
  <si>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</si>
  <si>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</si>
  <si>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</si>
  <si>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</si>
  <si>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</si>
  <si>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</si>
  <si>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</si>
  <si>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</si>
  <si>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</si>
  <si>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</si>
  <si>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</si>
  <si>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</si>
  <si>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</si>
  <si>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</si>
  <si>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</si>
  <si>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</si>
  <si>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</si>
  <si>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</si>
  <si>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</si>
  <si>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</si>
  <si>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</si>
  <si>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</si>
  <si>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</si>
  <si>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</si>
  <si>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</si>
  <si>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</si>
  <si>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</si>
  <si>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</si>
  <si>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</si>
  <si>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</si>
  <si>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</si>
  <si>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</si>
  <si>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</si>
  <si>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</si>
  <si>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</si>
  <si>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</si>
  <si>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</si>
  <si>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</si>
  <si>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</si>
  <si>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</si>
  <si>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</si>
  <si>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</si>
  <si>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</si>
  <si>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</si>
  <si>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</si>
  <si>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</si>
  <si>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</si>
  <si>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</si>
  <si>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</si>
  <si>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</si>
  <si>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</si>
  <si>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</si>
  <si>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</si>
  <si>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</si>
  <si>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</si>
  <si>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</si>
  <si>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</si>
  <si>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</si>
  <si>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</si>
  <si>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</si>
  <si>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</si>
  <si>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</si>
  <si>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</si>
  <si>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</si>
  <si>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</si>
  <si>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</si>
  <si>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</si>
  <si>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</si>
  <si>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</si>
  <si>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</si>
  <si>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</si>
  <si>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</si>
  <si>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</si>
  <si>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</si>
  <si>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</si>
  <si>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</si>
  <si>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</si>
  <si>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</si>
  <si>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</si>
  <si>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</si>
  <si>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</si>
  <si>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</si>
  <si>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</si>
  <si>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</si>
  <si>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</si>
  <si>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</si>
  <si>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</si>
  <si>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</si>
  <si>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</si>
  <si>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</si>
  <si>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</si>
  <si>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</si>
  <si>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</si>
  <si>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</si>
  <si>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PCM-20251010-00000930</t>
  </si>
  <si>
    <t>Critical</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</si>
  <si>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</si>
  <si>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</si>
  <si>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</si>
  <si>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</si>
  <si>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</si>
  <si>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</si>
  <si>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</si>
  <si>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</si>
  <si>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</si>
  <si>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</si>
  <si>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</si>
  <si>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</si>
  <si>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</si>
  <si>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</si>
  <si>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</si>
  <si>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</si>
  <si>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</si>
  <si>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</si>
  <si>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</si>
  <si>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</si>
  <si>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</si>
  <si>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</si>
  <si>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</si>
  <si>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</si>
  <si>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</si>
  <si>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</si>
  <si>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</si>
  <si>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</si>
  <si>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</si>
  <si>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</si>
  <si>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</si>
  <si>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</si>
  <si>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</si>
  <si>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</si>
  <si>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</si>
  <si>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</si>
  <si>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</si>
  <si>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</si>
  <si>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</si>
  <si>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</si>
  <si>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</si>
  <si>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</si>
  <si>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</si>
  <si>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</si>
  <si>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</si>
  <si>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</si>
  <si>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</si>
  <si>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</si>
  <si>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</si>
  <si>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</si>
  <si>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</si>
  <si>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</si>
  <si>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</si>
  <si>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</si>
  <si>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</si>
  <si>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</si>
  <si>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</si>
  <si>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</si>
  <si>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</si>
  <si>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</si>
  <si>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</si>
  <si>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</si>
  <si>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</si>
  <si>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</si>
  <si>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</si>
  <si>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</si>
  <si>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</si>
  <si>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</si>
  <si>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</si>
  <si>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</si>
  <si>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</si>
  <si>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</si>
  <si>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</si>
  <si>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</si>
  <si>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</si>
  <si>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</si>
  <si>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</si>
  <si>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</si>
  <si>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</si>
  <si>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</si>
  <si>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</si>
  <si>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</si>
  <si>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</si>
  <si>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</si>
  <si>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</si>
  <si>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</si>
  <si>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</si>
  <si>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</si>
  <si>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</si>
  <si>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</si>
  <si>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</si>
  <si>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</si>
  <si>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</si>
  <si>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</si>
  <si>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</si>
  <si>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</si>
  <si>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</si>
  <si>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</si>
  <si>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</si>
  <si>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</si>
  <si>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</si>
  <si>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</si>
  <si>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</si>
  <si>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</si>
  <si>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 xml:space="preserve">PCM-20251010-00001017
</t>
  </si>
  <si>
    <t>Emergency</t>
  </si>
  <si>
    <t>ETA 30 MINS</t>
  </si>
  <si>
    <t>PCM-20251010-00001085</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</si>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</sst>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9" totalsRowShown="0" headerRowDxfId="15" dataDxfId="14" headerRowBorderDxfId="12" tableBorderDxfId="13">
  <autoFilter ref="A1:L1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277.78841319444473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0.27908449074311648</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5</v>
      </c>
      <c r="D4" s="142" t="s">
        <v>21536</v>
      </c>
      <c r="E4" s="143" t="s">
        <v>38969</v>
      </c>
      <c r="F4" s="144">
        <v>45940.658796296295</v>
      </c>
      <c r="G4" s="145">
        <f ca="1">IFERROR(NOW()-F4,"")</f>
        <v>7.8042824075964745E-2</v>
      </c>
      <c r="H4" s="167">
        <v>45940.718472222223</v>
      </c>
      <c r="I4" s="142" t="str">
        <f>IFERROR(VLOOKUP(D4,DB!A:F,6,0),"")</f>
        <v>Generator-DG</v>
      </c>
      <c r="J4" s="65" t="str">
        <f>IFERROR(VLOOKUP(D4,DB!A:G,7,0),"")</f>
        <v>Vandalized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45940.736839120371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45940.736839120371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45940.736839120371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45940.736839120371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45940.736839120371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45940.736839120371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45940.736839120371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45940.736839120371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45940.736839120371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45940.736839120371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45940.736839120371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45940.736839120371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45940.736839120371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45940.736839120371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45940.736839120371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45940.736839120371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45940.736839120371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45940.736839120371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45940.736839120371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45940.736839120371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45940.736839120371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45940.736839120371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45940.736839120371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45940.736839120371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45940.736839120371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45940.736839120371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45940.736839120371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45940.736839120371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45940.736839120371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45940.736839120371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45940.736839120371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45940.736839120371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45940.736839120371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45940.736839120371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45940.736839120371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45940.736839120371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45940.736839120371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45940.736839120371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45940.736839120371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45940.736839120371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45940.736839120371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45940.736839120371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45940.736839120371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45940.736839120371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45940.736839120371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45940.736839120371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45940.736839120371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45940.736839120371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45940.736839120371</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134.00975578703947</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115.7370011574094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9651</v>
      </c>
      <c r="E6" s="120" t="s">
        <v>38964</v>
      </c>
      <c r="F6" s="121">
        <v>45940.046620370369</v>
      </c>
      <c r="G6" s="122">
        <f ca="1">IFERROR(NOW()-F6,"-")</f>
        <v>0.69021875000180444</v>
      </c>
      <c r="H6" s="121">
        <v>45939.997314814813</v>
      </c>
      <c r="I6" s="18" t="str">
        <f>IFERROR(VLOOKUP(D6,DB!A:F,6,0),"")</f>
        <v>SCECO</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45940.736839120371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45940.736839120371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45940.736839120371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45940.736839120371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45940.736839120371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45940.736839120371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45940.736839120371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45940.736839120371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45940.736839120371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45940.736839120371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45940.736839120371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45940.736839120371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45940.736839120371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45940.736839120371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45940.736839120371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45940.736839120371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45940.736839120371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45940.736839120371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45940.736839120371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45940.736839120371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45940.736839120371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45940.736839120371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45940.736839120371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45940.736839120371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45940.736839120371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45940.736839120371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45940.736839120371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45940.736839120371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45940.736839120371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45940.736839120371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45940.736839120371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45940.736839120371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45940.736839120371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45940.736839120371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45940.736839120371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45940.736839120371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45940.736839120371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45940.736839120371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45940.736839120371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45940.736839120371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45940.736839120371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45940.736839120371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45940.736839120371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45940.736839120371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45940.736839120371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45940.736839120371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45940.736839120371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45940.736839120371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45940.736839120371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45940.736839120371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45940.736839120371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45940.736839120371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45940.736839120371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45940.736839120371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45940.736839120371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45940.736839120371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45940.736839120371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45940.736839120371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45940.736839120371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45940.736839120371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45940.736839120371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45940.736839120371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45940.736839120371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45940.736839120371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45940.736839120371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45940.736839120371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45940.736839120371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45940.736839120371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45940.736839120371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45940.736839120371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45940.736839120371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45940.736839120371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45940.736839120371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45940.736839120371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45940.736839120371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45940.736839120371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45940.736839120371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45940.736839120371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45940.736839120371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45940.736839120371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45940.736839120371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45940.736839120371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45940.736839120371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45940.736839120371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45940.736839120371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45940.736839120371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45940.736839120371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45940.736839120371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45940.736839120371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45940.736839120371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45940.736839120371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45940.736839120371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45940.736839120371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45940.736839120371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45940.736839120371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45940.736839120371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45940.736839120371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45940.736839120371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45940.736839120371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45940.736839120371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45940.736839120371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45940.736839120371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45940.736839120371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45940.736839120371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45940.736839120371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45940.736839120371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45940.736839120371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45940.736839120371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45940.736839120371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45940.736839120371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45940.736839120371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45940.736839120371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45940.736839120371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45940.736839120371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45940.736839120371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45940.736839120371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45940.736839120371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45940.736839120371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45940.736839120371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45940.736839120371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45940.736839120371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45940.736839120371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45940.736839120371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45940.736839120371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45940.736839120371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45940.736839120371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45940.736839120371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45940.736839120371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45940.736839120371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45940.736839120371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45940.736839120371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45940.736839120371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45940.736839120371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45940.736839120371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45940.736839120371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45940.736839120371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45940.736839120371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45940.736839120371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45940.736839120371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45940.736839120371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45940.736839120371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45940.736839120371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45940.736839120371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45940.736839120371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45940.736839120371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45940.736839120371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45940.736839120371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45940.736839120371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45940.736839120371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45940.736839120371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45940.736839120371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45940.736839120371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45940.736839120371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45940.736839120371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45940.736839120371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45940.736839120371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45940.736839120371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45940.736839120371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45940.736839120371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45940.736839120371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45940.736839120371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45940.736839120371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45940.736839120371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45940.736839120371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45940.736839120371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45940.736839120371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45940.736839120371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45940.736839120371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45940.736839120371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45940.736839120371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45940.736839120371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45940.736839120371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45940.736839120371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45940.736839120371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45940.736839120371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45940.736839120371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45940.736839120371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45940.736839120371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45940.736839120371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45940.736839120371</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45940.736839120371</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45940.736839120371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45940.736839120371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45940.736839120371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45940.736839120371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45940.736839120371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45940.736839120371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45940.736839120371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45940.736839120371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45940.736839120371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45940.736839120371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45940.736839120371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45940.736839120371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45940.736839120371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45940.736839120371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45940.736839120371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45940.736839120371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45940.736839120371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45940.736839120371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45940.736839120371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45940.736839120371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45940.736839120371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45940.736839120371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45940.736839120371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45940.736839120371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45940.736839120371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45940.736839120371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45940.736839120371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45940.736839120371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45940.736839120371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45940.736839120371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45940.736839120371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45940.736839120371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45940.736839120371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45940.736839120371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45940.736839120371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45940.736839120371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45940.736839120371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45940.736839120371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45940.736839120371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45940.736839120371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45940.736839120371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45940.736839120371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45940.736839120371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45940.736839120371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45940.736839120371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45940.736839120371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45940.736839120371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45940.736839120371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45940.736839120371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45940.736839120371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45940.736839120371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45940.736839120371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45940.736839120371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45940.736839120371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45940.736839120371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45940.736839120371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45940.736839120371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45940.736839120371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45940.736839120371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45940.736839120371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45940.736839120371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45940.736839120371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45940.736839120371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45940.736839120371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45940.736839120371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45940.736839120371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45940.736839120371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45940.736839120371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45940.736839120371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45940.736839120371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45940.736839120371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45940.736839120371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45940.736839120371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45940.736839120371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45940.736839120371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45940.736839120371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45940.736839120371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45940.736839120371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45940.736839120371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45940.736839120371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45940.736839120371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45940.736839120371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45940.736839120371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45940.736839120371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45940.736839120371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45940.736839120371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45940.736839120371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45940.736839120371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45940.736839120371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45940.736839120371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45940.736839120371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45940.736839120371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45940.736839120371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45940.736839120371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45940.736839120371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45940.736839120371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45940.736839120371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45940.736839120371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45940.736839120371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45940.736839120371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45940.736839120371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45940.736839120371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45940.736839120371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45940.736839120371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45940.736839120371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45940.736839120371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45940.736839120371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45940.736839120371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45940.736839120371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45940.736839120371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45940.736839120371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45940.736839120371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45940.736839120371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45940.736839120371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45940.736839120371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45940.736839120371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45940.736839120371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45940.736839120371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45940.736839120371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45940.736839120371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45940.736839120371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45940.736839120371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45940.736839120371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45940.736839120371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45940.736839120371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45940.736839120371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45940.736839120371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45940.736839120371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45940.736839120371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45940.736839120371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45940.736839120371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45940.736839120371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45940.736839120371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45940.736839120371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45940.736839120371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45940.736839120371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45940.736839120371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45940.736839120371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45940.736839120371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45940.736839120371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45940.736839120371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45940.736839120371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45940.736839120371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45940.736839120371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45940.736839120371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45940.736839120371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45940.736839120371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45940.736839120371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45940.736839120371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45940.736839120371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45940.736839120371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45940.736839120371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45940.736839120371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45940.736839120371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45940.736839120371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45940.736839120371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45940.736839120371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45940.736839120371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45940.736839120371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45940.736839120371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45940.736839120371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45940.736839120371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45940.736839120371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45940.736839120371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45940.736839120371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45940.736839120371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45940.736839120371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45940.736839120371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45940.736839120371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45940.736839120371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45940.736839120371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45940.736839120371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45940.736839120371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45940.736839120371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45940.736839120371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45940.736839120371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45940.736839120371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45940.736839120371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45940.736839120371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45940.736839120371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45940.736839120371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45940.736839120371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45940.736839120371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45940.736839120371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45940.736839120371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45940.736839120371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45940.736839120371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45940.736839120371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45940.736839120371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45940.736839120371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45940.736839120371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45940.736839120371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45940.736839120371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45940.736839120371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45940.736839120371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45940.736839120371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45940.736839120371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45940.736839120371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45940.736839120371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45940.736839120371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45940.736839120371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45940.736839120371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45940.736839120371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45940.736839120371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45940.736839120371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45940.736839120371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45940.736839120371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45940.736839120371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45940.736839120371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45940.736839120371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45940.736839120371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45940.736839120371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45940.736839120371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45940.736839120371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45940.736839120371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45940.736839120371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45940.736839120371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45940.736839120371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45940.736839120371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45940.736839120371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45940.736839120371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45940.736839120371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45940.736839120371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45940.736839120371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45940.736839120371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45940.736839120371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45940.736839120371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45940.736839120371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45940.736839120371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45940.736839120371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45940.736839120371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45940.736839120371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45940.736839120371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45940.736839120371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45940.736839120371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45940.736839120371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45940.736839120371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45940.736839120371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45940.736839120371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45940.736839120371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45940.736839120371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45940.736839120371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45940.736839120371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45940.736839120371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45940.736839120371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45940.736839120371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45940.736839120371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45940.736839120371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45940.736839120371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45940.736839120371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45940.736839120371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45940.736839120371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45940.736839120371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45940.736839120371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45940.736839120371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45940.736839120371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45940.736839120371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45940.736839120371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45940.736839120371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45940.736839120371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45940.736839120371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45940.736839120371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45940.736839120371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45940.736839120371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45940.736839120371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45940.736839120371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45940.736839120371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45940.736839120371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45940.736839120371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45940.736839120371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45940.736839120371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45940.736839120371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45940.736839120371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45940.736839120371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45940.736839120371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45940.736839120371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45940.736839120371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45940.736839120371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45940.736839120371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45940.736839120371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45940.736839120371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45940.736839120371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45940.736839120371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45940.736839120371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45940.736839120371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45940.736839120371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45940.736839120371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45940.736839120371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45940.736839120371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45940.736839120371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45940.736839120371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45940.736839120371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45940.736839120371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45940.736839120371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45940.736839120371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45940.736839120371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45940.736839120371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45940.736839120371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45940.736839120371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45940.736839120371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45940.736839120371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45940.736839120371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45940.736839120371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45940.736839120371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45940.736839120371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45940.736839120371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45940.736839120371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45940.736839120371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45940.736839120371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45940.736839120371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45940.736839120371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45940.736839120371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45940.736839120371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45940.736839120371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45940.736839120371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45940.736839120371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45940.736839120371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45940.736839120371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45940.736839120371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45940.736839120371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45940.736839120371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45940.736839120371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45940.736839120371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45940.736839120371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45940.736839120371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45940.736839120371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45940.736839120371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45940.736839120371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45940.736839120371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45940.736839120371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45940.736839120371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45940.736839120371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45940.736839120371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45940.736839120371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45940.736839120371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45940.736839120371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45940.736839120371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45940.736839120371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45940.736839120371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45940.736839120371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45940.736839120371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45940.736839120371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45940.736839120371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45940.736839120371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45940.736839120371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45940.736839120371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45940.736839120371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45940.736839120371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45940.736839120371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45940.736839120371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45940.736839120371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45940.736839120371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45940.736839120371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45940.736839120371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45940.736839120371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45940.736839120371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45940.736839120371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45940.736839120371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45940.736839120371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45940.736839120371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45940.736839120371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45940.736839120371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45940.736839120371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45940.736839120371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45940.736839120371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45940.736839120371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45940.736839120371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45940.736839120371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45940.736839120371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45940.736839120371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45940.736839120371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45940.736839120371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45940.736839120371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45940.736839120371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45940.736839120371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45940.736839120371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45940.736839120371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45940.736839120371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45940.736839120371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45940.736839120371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45940.736839120371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45940.736839120371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45940.736839120371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45940.736839120371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45940.736839120371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45940.736839120371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45940.736839120371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45940.736839120371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45940.736839120371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45940.736839120371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45940.736839120371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45940.736839120371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45940.736839120371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45940.736839120371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45940.736839120371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45940.736839120371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45940.736839120371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45940.736839120371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45940.736839120371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45940.736839120371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45940.736839120371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45940.736839120371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45940.736839120371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45940.736839120371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45940.736839120371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45940.736839120371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45940.736839120371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45940.736839120371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45940.736839120371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45940.736839120371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45940.736839120371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45940.736839120371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45940.736839120371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45940.736839120371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45940.736839120371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45940.736839120371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45940.736839120371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45940.736839120371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45940.736839120371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45940.736839120371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45940.736839120371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45940.736839120371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45940.736839120371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45940.736839120371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45940.736839120371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45940.736839120371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45940.736839120371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45940.736839120371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45940.736839120371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45940.736839120371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45940.736839120371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45940.736839120371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45940.736839120371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45940.736839120371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45940.736839120371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45940.736839120371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45940.736839120371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45940.736839120371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45940.736839120371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45940.736839120371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45940.736839120371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45940.736839120371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45940.736839120371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45940.736839120371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45940.736839120371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45940.736839120371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45940.736839120371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45940.736839120371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45940.736839120371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45940.736839120371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45940.736839120371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45940.736839120371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45940.736839120371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45940.736839120371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45940.736839120371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45940.736839120371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45940.736839120371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45940.736839120371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45940.736839120371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45940.736839120371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45940.736839120371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45940.736839120371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45940.736839120371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45940.736839120371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45940.736839120371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45940.736839120371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45940.736839120371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45940.736839120371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45940.736839120371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45940.736839120371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45940.736839120371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45940.736839120371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45940.736839120371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45940.736839120371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45940.736839120371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45940.736839120371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45940.736839120371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45940.736839120371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45940.736839120371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45940.736839120371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45940.736839120371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45940.736839120371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45940.736839120371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45940.736839120371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45940.736839120371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45940.736839120371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45940.736839120371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45940.736839120371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45940.736839120371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45940.736839120371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45940.736839120371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45940.736839120371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45940.736839120371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45940.736839120371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45940.736839120371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45940.736839120371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45940.736839120371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45940.736839120371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45940.736839120371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45940.736839120371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45940.736839120371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45940.736839120371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45940.736839120371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45940.736839120371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45940.736839120371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45940.736839120371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45940.736839120371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45940.736839120371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45940.736839120371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45940.736839120371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45940.736839120371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45940.736839120371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45940.736839120371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45940.736839120371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45940.736839120371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45940.736839120371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45940.736839120371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45940.736839120371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45940.736839120371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45940.736839120371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45940.736839120371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45940.736839120371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45940.736839120371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45940.736839120371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45940.736839120371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45940.736839120371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45940.736839120371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45940.736839120371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45940.736839120371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45940.736839120371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45940.736839120371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45940.736839120371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45940.736839120371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45940.736839120371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45940.736839120371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45940.736839120371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45940.736839120371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45940.736839120371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45940.736839120371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45940.736839120371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45940.736839120371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45940.736839120371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45940.736839120371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45940.736839120371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45940.736839120371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45940.736839120371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45940.736839120371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45940.736839120371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45940.736839120371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45940.736839120371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45940.736839120371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45940.736839120371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45940.736839120371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45940.736839120371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45940.736839120371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45940.736839120371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45940.736839120371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45940.736839120371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45940.736839120371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45940.736839120371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45940.736839120371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45940.736839120371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45940.736839120371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45940.736839120371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45940.736839120371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45940.736839120371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45940.736839120371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45940.736839120371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45940.736839120371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45940.736839120371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45940.736839120371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45940.736839120371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45940.736839120371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45940.736839120371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45940.736839120371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45940.736839120371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45940.736839120371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45940.736839120371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45940.736839120371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45940.736839120371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45940.736839120371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45940.736839120371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45940.736839120371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45940.736839120371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45940.736839120371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45940.736839120371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45940.736839120371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45940.736839120371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45940.736839120371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45940.736839120371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45940.736839120371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45940.736839120371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45940.736839120371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45940.736839120371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45940.736839120371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45940.736839120371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45940.736839120371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45940.736839120371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45940.736839120371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45940.736839120371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45940.736839120371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45940.736839120371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45940.736839120371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45940.736839120371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45940.736839120371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45940.736839120371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45940.736839120371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45940.736839120371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45940.736839120371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45940.736839120371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45940.736839120371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45940.736839120371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45940.736839120371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45940.736839120371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45940.736839120371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45940.736839120371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45940.736839120371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45940.736839120371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45940.736839120371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45940.736839120371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45940.736839120371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45940.736839120371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45940.736839120371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45940.736839120371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45940.736839120371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45940.736839120371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45940.736839120371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45940.736839120371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45940.736839120371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45940.736839120371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45940.736839120371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45940.736839120371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45940.736839120371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45940.736839120371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45940.736839120371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45940.736839120371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45940.736839120371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45940.736839120371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45940.736839120371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45940.736839120371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45940.736839120371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45940.736839120371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45940.736839120371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45940.736839120371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45940.736839120371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45940.736839120371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45940.736839120371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45940.736839120371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45940.736839120371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45940.736839120371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45940.736839120371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45940.736839120371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45940.736839120371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45940.736839120371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45940.736839120371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45940.736839120371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45940.736839120371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45940.736839120371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45940.736839120371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45940.736839120371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45940.736839120371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45940.736839120371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45940.736839120371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45940.736839120371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45940.736839120371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45940.736839120371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45940.736839120371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45940.736839120371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45940.736839120371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45940.736839120371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45940.736839120371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45940.736839120371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45940.736839120371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45940.736839120371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45940.736839120371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45940.736839120371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45940.736839120371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45940.736839120371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45940.736839120371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45940.736839120371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45940.736839120371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45940.736839120371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45940.736839120371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45940.736839120371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45940.736839120371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45940.736839120371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45940.736839120371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45940.736839120371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45940.736839120371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45940.736839120371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45940.736839120371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45940.736839120371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45940.736839120371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45940.736839120371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45940.736839120371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45940.736839120371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45940.736839120371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45940.736839120371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45940.736839120371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45940.736839120371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45940.736839120371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45940.736839120371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45940.736839120371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45940.736839120371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45940.736839120371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45940.736839120371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45940.736839120371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45940.736839120371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45940.736839120371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45940.736839120371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45940.736839120371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45940.736839120371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45940.736839120371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45940.736839120371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45940.736839120371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45940.736839120371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45940.736839120371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45940.736839120371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45940.736839120371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45940.736839120371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45940.736839120371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45940.736839120371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45940.736839120371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45940.736839120371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45940.736839120371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45940.736839120371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45940.736839120371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45940.736839120371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45940.736839120371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45940.736839120371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45940.736839120371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45940.736839120371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45940.736839120371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45940.736839120371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45940.736839120371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45940.736839120371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45940.736839120371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45940.736839120371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45940.736839120371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45940.736839120371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45940.736839120371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45940.736839120371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45940.736839120371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45940.736839120371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45940.736839120371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45940.736839120371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45940.736839120371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45940.736839120371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45940.736839120371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45940.736839120371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45940.736839120371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45940.736839120371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45940.736839120371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45940.736839120371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45940.736839120371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45940.736839120371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45940.736839120371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45940.736839120371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45940.736839120371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45940.736839120371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45940.736839120371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45940.736839120371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45940.736839120371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45940.736839120371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45940.736839120371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45940.736839120371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45940.736839120371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45940.736839120371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45940.736839120371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45940.736839120371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45940.736839120371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45940.736839120371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45940.736839120371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45940.736839120371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45940.736839120371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45940.736839120371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45940.736839120371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45940.736839120371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45940.736839120371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45940.736839120371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45940.736839120371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45940.736839120371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45940.736839120371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45940.736839120371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45940.736839120371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45940.736839120371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45940.736839120371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45940.736839120371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45940.736839120371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45940.736839120371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45940.736839120371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45940.736839120371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45940.736839120371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45940.736839120371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45940.736839120371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45940.736839120371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45940.736839120371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45940.736839120371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45940.736839120371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45940.736839120371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45940.736839120371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45940.736839120371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45940.736839120371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45940.736839120371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45940.736839120371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45940.736839120371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45940.736839120371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45940.736839120371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45940.736839120371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45940.736839120371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45940.736839120371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45940.736839120371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45940.736839120371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45940.736839120371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45940.736839120371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45940.736839120371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45940.736839120371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45940.736839120371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45940.736839120371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45940.736839120371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45940.736839120371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45940.736839120371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45940.736839120371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45940.736839120371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45940.736839120371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45940.736839120371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45940.736839120371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45940.736839120371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45940.736839120371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45940.736839120371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45940.736839120371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45940.736839120371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45940.736839120371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45940.736839120371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45940.736839120371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45940.736839120371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45940.736839120371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45940.736839120371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45940.736839120371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45940.736839120371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45940.736839120371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45940.736839120371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45940.736839120371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45940.736839120371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45940.736839120371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45940.736839120371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45940.736839120371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45940.736839120371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45940.736839120371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45940.736839120371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45940.736839120371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45940.736839120371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45940.736839120371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45940.736839120371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45940.736839120371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45940.736839120371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45940.736839120371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45940.736839120371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45940.736839120371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45940.736839120371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45940.736839120371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45940.736839120371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45940.736839120371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45940.736839120371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45940.736839120371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45940.736839120371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45940.736839120371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45940.736839120371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45940.736839120371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45940.736839120371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45940.736839120371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45940.736839120371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45940.736839120371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45940.736839120371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45940.736839120371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45940.736839120371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45940.736839120371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45940.736839120371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45940.736839120371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45940.736839120371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45940.736839120371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45940.736839120371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45940.736839120371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45940.736839120371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45940.736839120371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45940.736839120371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45940.736839120371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45940.736839120371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45940.736839120371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45940.736839120371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45940.736839120371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45940.736839120371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45940.736839120371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45940.736839120371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45940.736839120371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45940.736839120371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45940.736839120371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45940.736839120371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45940.736839120371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45940.736839120371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45940.736839120371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45940.736839120371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45940.736839120371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45940.736839120371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45940.736839120371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45940.736839120371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45940.736839120371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45940.736839120371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45940.736839120371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45940.736839120371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45940.736839120371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45940.736839120371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45940.736839120371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45940.736839120371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45940.736839120371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45940.736839120371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45940.736839120371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45940.736839120371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45940.736839120371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45940.736839120371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45940.736839120371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45940.736839120371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45940.736839120371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45940.736839120371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45940.736839120371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45940.736839120371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45940.736839120371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45940.736839120371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45940.736839120371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45940.736839120371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45940.736839120371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45940.736839120371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45940.736839120371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45940.736839120371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45940.736839120371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45940.736839120371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45940.736839120371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45940.736839120371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45940.736839120371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45940.736839120371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45940.736839120371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45940.736839120371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45940.736839120371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45940.736839120371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45940.736839120371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45940.736839120371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45940.736839120371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45940.736839120371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45940.736839120371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45940.736839120371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45940.736839120371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45940.736839120371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45940.736839120371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45940.736839120371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45940.736839120371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45940.736839120371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45940.736839120371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45940.736839120371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45940.736839120371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45940.736839120371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45940.736839120371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45940.736839120371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45940.736839120371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45940.736839120371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45940.736839120371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45940.736839120371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45940.736839120371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45940.736839120371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45940.736839120371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45940.736839120371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45940.736839120371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45940.736839120371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45940.736839120371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45940.736839120371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45940.736839120371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45940.736839120371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45940.736839120371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45940.736839120371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45940.736839120371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45940.736839120371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45940.736839120371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45940.736839120371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45940.736839120371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45940.736839120371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45940.736839120371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45940.736839120371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45940.736839120371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45940.736839120371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45940.736839120371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45940.736839120371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45940.736839120371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45940.736839120371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45940.736839120371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45940.736839120371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45940.736839120371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45940.736839120371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45940.736839120371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45940.736839120371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45940.736839120371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45940.736839120371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45940.736839120371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45940.736839120371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45940.736839120371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45940.736839120371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45940.736839120371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45940.736839120371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45940.736839120371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45940.736839120371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45940.736839120371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45940.736839120371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45940.736839120371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45940.736839120371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45940.736839120371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45940.736839120371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45940.736839120371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45940.736839120371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45940.736839120371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45940.736839120371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45940.736839120371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45940.736839120371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45940.736839120371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45940.736839120371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45940.736839120371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45940.736839120371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45940.736839120371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45940.736839120371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45940.736839120371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45940.736839120371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45940.736839120371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45940.736839120371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45940.736839120371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45940.736839120371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45940.736839120371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45940.736839120371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45940.736839120371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45940.736839120371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45940.736839120371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45940.736839120371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45940.736839120371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45940.736839120371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45940.736839120371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45940.736839120371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45940.736839120371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45940.736839120371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45940.736839120371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45940.736839120371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45940.736839120371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45940.736839120371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45940.736839120371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45940.736839120371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45940.736839120371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45940.736839120371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45940.736839120371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45940.736839120371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45940.736839120371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45940.736839120371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45940.736839120371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45940.736839120371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45940.736839120371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45940.736839120371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45940.736839120371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45940.736839120371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45940.736839120371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45940.736839120371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45940.736839120371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45940.736839120371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45940.736839120371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45940.736839120371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45940.736839120371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45940.736839120371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45940.736839120371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45940.736839120371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45940.736839120371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45940.736839120371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45940.736839120371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45940.736839120371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45940.736839120371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45940.736839120371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45940.736839120371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45940.736839120371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45940.736839120371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45940.736839120371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45940.736839120371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45940.736839120371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45940.736839120371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45940.736839120371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45940.736839120371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45940.736839120371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45940.736839120371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45940.736839120371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45940.736839120371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45940.736839120371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45940.736839120371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45940.736839120371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45940.736839120371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45940.736839120371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45940.736839120371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45940.736839120371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45940.736839120371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45940.736839120371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45940.736839120371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45940.736839120371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45940.736839120371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45940.736839120371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45940.736839120371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45940.736839120371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45940.736839120371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45940.736839120371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45940.736839120371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45940.736839120371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45940.736839120371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45940.736839120371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45940.736839120371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45940.736839120371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45940.736839120371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45940.736839120371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45940.736839120371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45940.736839120371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45940.736839120371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45940.736839120371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45940.736839120371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45940.736839120371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45940.736839120371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45940.736839120371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45940.736839120371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45940.736839120371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45940.736839120371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45940.736839120371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45940.736839120371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45940.736839120371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45940.736839120371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45940.736839120371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45940.736839120371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45940.736839120371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45940.736839120371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45940.736839120371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45940.736839120371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45940.736839120371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45940.736839120371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45940.736839120371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45940.736839120371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45940.736839120371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45940.736839120371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45940.736839120371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45940.736839120371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45940.736839120371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45940.736839120371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45940.736839120371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45940.736839120371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45940.736839120371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45940.736839120371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45940.736839120371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45940.736839120371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45940.736839120371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45940.736839120371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45940.736839120371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45940.736839120371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45940.736839120371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45940.736839120371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45940.736839120371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45940.736839120371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45940.736839120371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45940.736839120371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45940.736839120371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45940.736839120371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45940.736839120371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45940.736839120371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45940.736839120371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45940.736839120371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45940.736839120371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45940.736839120371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45940.736839120371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45940.736839120371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45940.736839120371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45940.736839120371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45940.736839120371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45940.736839120371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45940.736839120371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45940.736839120371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45940.736839120371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45940.736839120371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45940.736839120371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45940.736839120371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45940.736839120371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45940.736839120371</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237.25612152777467</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04"/>
      <c r="F3" s="131"/>
      <c r="G3" s="132">
        <f ca="1">IFERROR(NOW()-F3,"")</f>
        <v>45940.736839120371</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45940.736839120371</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45940.736839120371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45940.736839120371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45940.736839120371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45940.736839120371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45940.736839120371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45940.736839120371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45940.736839120371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45940.736839120371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45940.736839120371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45940.736839120371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45940.736839120371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45940.736839120371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45940.736839120371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45940.736839120371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45940.736839120371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45940.736839120371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45940.736839120371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45940.736839120371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45940.736839120371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45940.736839120371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45940.736839120371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45940.736839120371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45940.736839120371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45940.736839120371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45940.736839120371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45940.736839120371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45940.736839120371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45940.736839120371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45940.736839120371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45940.736839120371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45940.736839120371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45940.736839120371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45940.736839120371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45940.736839120371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45940.736839120371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45940.736839120371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45940.736839120371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45940.736839120371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45940.736839120371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45940.736839120371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45940.736839120371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45940.736839120371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45940.736839120371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45940.736839120371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45940.736839120371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45940.736839120371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45940.736839120371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45940.736839120371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45940.736839120371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45940.736839120371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45940.736839120371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45940.736839120371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45940.736839120371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45940.736839120371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45940.736839120371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45940.736839120371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45940.736839120371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45940.736839120371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45940.736839120371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45940.736839120371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45940.736839120371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45940.736839120371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45940.736839120371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45940.736839120371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45940.736839120371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45940.736839120371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45940.736839120371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45940.736839120371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45940.736839120371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45940.736839120371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45940.736839120371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45940.736839120371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45940.736839120371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45940.736839120371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45940.736839120371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45940.736839120371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45940.736839120371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45940.736839120371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45940.736839120371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45940.736839120371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45940.736839120371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45940.736839120371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45940.736839120371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45940.736839120371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45940.736839120371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45940.736839120371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45940.736839120371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45940.736839120371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45940.736839120371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45940.736839120371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45940.736839120371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45940.736839120371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45940.736839120371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45940.736839120371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45940.736839120371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45940.736839120371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45940.736839120371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45940.736839120371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45940.736839120371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45940.736839120371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45940.736839120371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45940.736839120371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45940.736839120371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45940.736839120371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45940.736839120371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45940.736839120371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45940.736839120371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45940.736839120371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45940.736839120371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45940.736839120371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45940.736839120371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45940.736839120371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45940.736839120371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45940.736839120371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45940.736839120371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45940.736839120371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45940.736839120371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45940.736839120371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45940.736839120371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45940.736839120371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45940.736839120371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45940.736839120371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45940.736839120371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45940.736839120371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45940.736839120371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45940.736839120371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45940.736839120371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45940.736839120371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45940.736839120371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45940.736839120371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45940.736839120371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45940.736839120371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45940.736839120371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45940.736839120371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45940.736839120371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45940.736839120371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45940.736839120371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45940.736839120371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45940.736839120371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45940.736839120371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45940.736839120371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45940.736839120371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45940.736839120371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45940.736839120371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45940.736839120371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45940.736839120371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45940.736839120371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45940.736839120371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45940.736839120371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45940.736839120371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45940.736839120371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45940.736839120371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45940.736839120371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45940.736839120371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45940.736839120371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45940.736839120371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45940.736839120371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45940.736839120371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45940.736839120371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45940.736839120371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45940.736839120371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45940.736839120371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45940.736839120371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45940.736839120371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45940.736839120371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45940.736839120371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45940.736839120371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45940.736839120371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45940.736839120371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45940.736839120371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45940.736839120371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45940.736839120371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45940.736839120371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45940.736839120371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45940.736839120371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45940.736839120371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45940.736839120371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45940.736839120371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45940.736839120371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45940.736839120371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45940.736839120371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45940.736839120371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45940.736839120371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45940.736839120371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45940.736839120371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45940.736839120371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45940.736839120371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45940.736839120371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45940.736839120371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45940.736839120371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45940.736839120371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45940.736839120371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45940.736839120371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45940.736839120371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45940.736839120371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45940.736839120371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45940.736839120371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45940.736839120371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45940.736839120371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45940.736839120371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45940.736839120371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45940.736839120371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45940.736839120371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45940.736839120371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45940.736839120371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45940.736839120371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45940.736839120371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45940.736839120371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45940.736839120371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45940.736839120371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45940.736839120371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45940.736839120371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45940.736839120371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45940.736839120371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45940.736839120371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45940.736839120371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45940.736839120371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45940.736839120371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45940.736839120371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45940.736839120371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45940.736839120371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45940.736839120371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45940.736839120371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45940.736839120371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45940.736839120371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45940.736839120371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45940.736839120371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45940.736839120371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45940.736839120371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45940.736839120371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45940.736839120371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45940.736839120371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45940.736839120371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45940.736839120371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45940.736839120371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45940.736839120371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45940.736839120371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45940.736839120371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45940.736839120371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45940.736839120371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45940.736839120371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45940.736839120371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45940.736839120371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45940.736839120371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45940.736839120371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45940.736839120371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45940.736839120371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45940.736839120371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45940.736839120371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45940.736839120371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45940.736839120371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45940.736839120371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45940.736839120371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45940.736839120371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45940.736839120371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45940.736839120371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45940.736839120371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45940.736839120371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45940.736839120371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45940.736839120371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45940.736839120371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45940.736839120371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45940.736839120371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45940.736839120371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45940.736839120371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45940.736839120371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45940.736839120371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45940.736839120371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45940.736839120371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45940.736839120371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45940.736839120371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45940.736839120371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45940.736839120371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45940.736839120371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45940.736839120371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45940.736839120371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45940.736839120371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45940.736839120371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45940.736839120371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45940.736839120371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45940.736839120371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45940.736839120371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45940.736839120371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45940.736839120371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45940.736839120371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45940.736839120371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45940.736839120371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45940.736839120371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45940.736839120371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45940.736839120371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45940.736839120371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45940.736839120371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45940.736839120371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45940.736839120371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45940.736839120371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45940.736839120371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45940.736839120371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45940.736839120371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45940.736839120371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45940.736839120371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45940.736839120371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45940.736839120371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45940.736839120371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45940.736839120371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45940.736839120371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45940.736839120371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45940.736839120371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45940.736839120371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45940.736839120371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45940.736839120371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45940.736839120371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45940.736839120371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45940.736839120371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45940.736839120371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45940.736839120371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45940.736839120371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45940.736839120371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45940.736839120371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45940.736839120371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45940.736839120371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45940.736839120371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45940.736839120371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45940.736839120371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45940.736839120371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45940.736839120371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45940.736839120371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45940.736839120371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45940.736839120371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45940.736839120371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45940.736839120371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45940.736839120371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45940.736839120371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45940.736839120371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45940.736839120371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45940.736839120371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45940.736839120371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45940.736839120371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45940.736839120371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45940.736839120371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45940.736839120371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45940.736839120371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45940.736839120371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45940.736839120371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45940.736839120371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45940.736839120371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45940.736839120371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45940.736839120371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45940.736839120371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45940.736839120371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45940.736839120371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45940.736839120371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45940.736839120371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45940.736839120371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45940.736839120371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45940.736839120371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45940.736839120371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45940.736839120371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45940.736839120371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45940.736839120371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45940.736839120371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45940.736839120371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45940.736839120371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45940.736839120371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45940.736839120371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45940.736839120371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45940.736839120371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45940.736839120371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45940.736839120371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45940.736839120371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45940.736839120371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45940.736839120371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45940.736839120371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45940.736839120371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45940.736839120371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45940.736839120371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45940.736839120371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45940.736839120371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45940.736839120371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45940.736839120371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45940.736839120371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45940.736839120371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45940.736839120371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45940.736839120371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45940.736839120371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45940.736839120371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45940.736839120371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45940.736839120371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45940.736839120371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45940.736839120371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45940.736839120371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45940.736839120371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45940.736839120371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45940.736839120371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45940.736839120371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45940.736839120371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45940.736839120371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45940.736839120371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45940.736839120371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45940.736839120371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45940.736839120371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45940.736839120371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45940.736839120371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45940.736839120371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45940.736839120371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45940.736839120371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45940.736839120371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45940.736839120371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45940.736839120371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45940.736839120371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45940.736839120371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45940.736839120371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45940.736839120371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45940.736839120371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45940.736839120371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45940.736839120371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45940.736839120371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45940.736839120371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45940.736839120371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45940.736839120371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45940.736839120371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45940.736839120371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45940.736839120371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45940.736839120371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45940.736839120371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45940.736839120371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45940.736839120371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45940.736839120371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45940.736839120371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45940.736839120371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45940.736839120371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45940.736839120371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45940.736839120371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45940.736839120371</v>
      </c>
      <c r="H437" s="131"/>
      <c r="I437" s="127" t="str">
        <f>IFERROR(VLOOKUP(D437,DB!A:F,6,0),"")</f>
        <v/>
      </c>
      <c r="J437" s="127" t="str">
        <f>IFERROR(VLOOKUP(D437,DB!A:G,7,0),"")</f>
        <v/>
      </c>
      <c r="K437" s="133"/>
      <c r="L437" s="129" t="str">
        <f>IFERROR(VLOOKUP(D437,DB!A:I,9,0),"")</f>
        <v/>
      </c>
    </row>
    <row r="438" spans="1:12" ht="15" customHeight="1">
      <c r="A438" s="134"/>
      <c r="B438" s="134" t="str">
        <f>IFERROR(VLOOKUP(D438,DB!A:K,11,0),"")</f>
        <v/>
      </c>
      <c r="C438" s="135"/>
      <c r="D438" s="136"/>
      <c r="E438" s="137"/>
      <c r="F438" s="138"/>
      <c r="G438" s="139">
        <f ca="1">IFERROR(NOW()-F438,"")</f>
        <v>45940.736839120371</v>
      </c>
      <c r="H438" s="138"/>
      <c r="I438" s="134" t="str">
        <f>IFERROR(VLOOKUP(D438,DB!A:F,6,0),"")</f>
        <v/>
      </c>
      <c r="J438" s="134" t="str">
        <f>IFERROR(VLOOKUP(D438,DB!A:G,7,0),"")</f>
        <v/>
      </c>
      <c r="K438" s="140"/>
      <c r="L438" s="136" t="str">
        <f>IFERROR(VLOOKUP(D438,DB!A:I,9,0),"")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48.904778935182549</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38969</v>
      </c>
      <c r="F3" s="38">
        <v>45926.188877314817</v>
      </c>
      <c r="G3" s="162">
        <f t="shared" ref="G3" ca="1" si="0">IFERROR(NOW()-F3,"")</f>
        <v>14.547961805554223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45940.736839120371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45940.736839120371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45940.736839120371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45940.736839120371</v>
      </c>
      <c r="H7" s="38"/>
      <c r="I7" s="37" t="str">
        <f>IFERROR(VLOOKUP(D7,DB!A:F,6,0),"")</f>
        <v/>
      </c>
      <c r="J7" s="37" t="str">
        <f>IFERROR(VLOOKUP(D7,DB!A:G,7,0),"")</f>
        <v/>
      </c>
      <c r="K7" s="37"/>
      <c r="L7" s="37" t="str">
        <f>IFERROR(VLOOKUP(D7,DB!A:I,9,0),"")</f>
        <v/>
      </c>
    </row>
    <row r="8" spans="1:13" ht="15">
      <c r="A8" s="37"/>
      <c r="B8" s="37" t="str">
        <f>IFERROR(VLOOKUP(D8,DB!A:K,11,0),"")</f>
        <v>R5</v>
      </c>
      <c r="C8" s="37"/>
      <c r="D8" s="37" t="s">
        <v>35033</v>
      </c>
      <c r="E8" s="37"/>
      <c r="F8" s="38"/>
      <c r="G8" s="39">
        <f t="shared" ref="G8:G39" ca="1" si="2">IFERROR(NOW()-F8,"")</f>
        <v>45940.736839120371</v>
      </c>
      <c r="H8" s="38"/>
      <c r="I8" s="37" t="str">
        <f>IFERROR(VLOOKUP(D8,DB!A:F,6,0),"")</f>
        <v>SCECO</v>
      </c>
      <c r="J8" s="37" t="str">
        <f>IFERROR(VLOOKUP(D8,DB!A:G,7,0),"")</f>
        <v>Vandalized</v>
      </c>
      <c r="K8" s="37"/>
      <c r="L8" s="37" t="str">
        <f>IFERROR(VLOOKUP(D8,DB!A:I,9,0),"")</f>
        <v>Latis</v>
      </c>
    </row>
    <row r="9" spans="1:13" ht="15">
      <c r="A9" s="37"/>
      <c r="B9" s="37" t="str">
        <f>IFERROR(VLOOKUP(D9,DB!A:K,11,0),"")</f>
        <v/>
      </c>
      <c r="C9" s="37"/>
      <c r="D9" s="37"/>
      <c r="E9" s="37"/>
      <c r="F9" s="38"/>
      <c r="G9" s="39">
        <f t="shared" ca="1" si="2"/>
        <v>45940.736839120371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45940.736839120371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45940.736839120371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45940.736839120371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45940.736839120371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45940.736839120371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45940.736839120371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45940.736839120371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45940.736839120371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45940.736839120371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45940.736839120371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45940.736839120371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45940.736839120371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45940.736839120371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45940.736839120371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45940.736839120371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45940.736839120371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45940.736839120371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45940.736839120371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45940.736839120371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45940.736839120371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45940.736839120371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45940.736839120371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45940.736839120371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45940.736839120371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45940.736839120371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45940.736839120371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45940.736839120371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45940.736839120371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45940.736839120371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45940.736839120371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45940.736839120371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45940.736839120371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45940.736839120371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45940.736839120371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45940.736839120371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45940.736839120371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45940.736839120371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45940.736839120371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45940.736839120371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45940.736839120371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45940.736839120371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45940.736839120371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45940.736839120371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45940.736839120371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45940.736839120371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45940.736839120371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45940.736839120371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45940.736839120371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45940.736839120371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45940.736839120371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45940.736839120371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45940.736839120371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45940.736839120371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45940.736839120371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45940.736839120371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45940.736839120371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45940.736839120371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45940.736839120371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45940.736839120371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45940.736839120371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45940.736839120371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45940.736839120371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45940.736839120371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45940.736839120371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45940.736839120371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45940.736839120371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45940.736839120371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45940.736839120371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45940.736839120371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45940.736839120371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45940.736839120371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45940.736839120371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45940.736839120371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45940.736839120371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45940.736839120371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45940.736839120371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45940.736839120371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45940.736839120371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45940.736839120371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45940.736839120371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45940.736839120371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45940.736839120371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45940.736839120371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45940.736839120371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45940.736839120371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45940.736839120371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45940.736839120371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45940.736839120371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45940.736839120371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45940.736839120371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45940.736839120371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45940.736839120371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45940.736839120371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9"/>
  <sheetViews>
    <sheetView tabSelected="1" workbookViewId="0">
      <selection activeCell="C8" sqref="C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13.963991898148379</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1.207776620372897</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6.855866898149543</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0.87873726851830725</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t="shared" ref="G6:G13" ca="1" si="0">IFERROR(NOW()-F6,"-")</f>
        <v>8.6086805553350132E-2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5</v>
      </c>
      <c r="D7" s="156" t="s">
        <v>34276</v>
      </c>
      <c r="E7" s="156" t="s">
        <v>39075</v>
      </c>
      <c r="F7" s="113">
        <v>45940.696296296293</v>
      </c>
      <c r="G7" s="162">
        <f t="shared" ca="1" si="0"/>
        <v>4.0542824077419937E-2</v>
      </c>
      <c r="H7" s="113">
        <v>45940.688680555555</v>
      </c>
      <c r="I7" s="157" t="str">
        <f>IFERROR(VLOOKUP(D7,DB!A:F,6,0),"")</f>
        <v>SCECO</v>
      </c>
      <c r="J7" s="157" t="str">
        <f>IFERROR(VLOOKUP(D7,DB!A:G,7,0),"")</f>
        <v>Dead</v>
      </c>
      <c r="K7" s="160" t="s">
        <v>39076</v>
      </c>
      <c r="L7" s="158" t="str">
        <f>IFERROR(VLOOKUP(D7,DB!A:I,9,0),"")</f>
        <v>Latis</v>
      </c>
    </row>
    <row r="8" spans="1:16383" ht="31.5" customHeight="1">
      <c r="A8" s="110" t="s">
        <v>39077</v>
      </c>
      <c r="B8" s="157" t="str">
        <f>IFERROR(VLOOKUP(D8,DB!A:K,11,0),"")</f>
        <v>R6</v>
      </c>
      <c r="C8" s="157">
        <v>3</v>
      </c>
      <c r="D8" s="156" t="s">
        <v>32068</v>
      </c>
      <c r="E8" s="156" t="s">
        <v>38969</v>
      </c>
      <c r="F8" s="113">
        <v>45940.731539351851</v>
      </c>
      <c r="G8" s="162">
        <f t="shared" ca="1" si="0"/>
        <v>5.2997685197624378E-3</v>
      </c>
      <c r="H8" s="113">
        <v>45940.725023148145</v>
      </c>
      <c r="I8" s="157" t="str">
        <f>IFERROR(VLOOKUP(D8,DB!A:F,6,0),"")</f>
        <v>SCECO</v>
      </c>
      <c r="J8" s="157" t="str">
        <f>IFERROR(VLOOKUP(D8,DB!A:G,7,0),"")</f>
        <v>Dead</v>
      </c>
      <c r="K8" s="160" t="s">
        <v>39078</v>
      </c>
      <c r="L8" s="158" t="str">
        <f>IFERROR(VLOOKUP(D8,DB!A:I,9,0),"")</f>
        <v>Latis</v>
      </c>
    </row>
    <row r="9" spans="1:16383" ht="31.5" customHeight="1">
      <c r="A9" s="110"/>
      <c r="B9" s="157" t="str">
        <f>IFERROR(VLOOKUP(D9,DB!A:K,11,0),"")</f>
        <v/>
      </c>
      <c r="C9" s="157"/>
      <c r="D9" s="165"/>
      <c r="E9" s="156"/>
      <c r="F9" s="113"/>
      <c r="G9" s="162">
        <f t="shared" ca="1" si="0"/>
        <v>45940.736839120371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ca="1">IFERROR(NOW()-F10,"-")</f>
        <v>45940.736839120371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t="shared" ca="1" si="0"/>
        <v>45940.736839120371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t="shared" ca="1" si="0"/>
        <v>45940.736839120371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62">
        <f t="shared" ca="1" si="0"/>
        <v>45940.736839120371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45940.736839120371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45940.736839120371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45940.736839120371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45940.736839120371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45940.736839120371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45940.736839120371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45940.736839120371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45940.736839120371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45940.736839120371</v>
      </c>
      <c r="H22" s="113"/>
      <c r="I22" s="157" t="str">
        <f>IFERROR(VLOOKUP(D22,DB!A:F,6,0),"")</f>
        <v/>
      </c>
      <c r="J22" s="157" t="str">
        <f>IFERROR(VLOOKUP(D22,DB!A:G,7,0),"")</f>
        <v/>
      </c>
      <c r="K22" s="160"/>
      <c r="L22" s="158" t="str">
        <f>IFERROR(VLOOKUP(D22,DB!A:I,9,0),"")</f>
        <v/>
      </c>
    </row>
    <row r="23" spans="1:12" ht="31.5" customHeight="1">
      <c r="A23" s="110"/>
      <c r="B23" s="109" t="str">
        <f>IFERROR(VLOOKUP(D23,DB!A:K,11,0),"")</f>
        <v/>
      </c>
      <c r="C23" s="111"/>
      <c r="D23" s="109"/>
      <c r="E23" s="112"/>
      <c r="F23" s="113"/>
      <c r="G23" s="81">
        <f ca="1">IFERROR(NOW()-F23,"-")</f>
        <v>45940.736839120371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45940.736839120371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45940.736839120371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45940.736839120371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45940.736839120371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45940.736839120371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45940.736839120371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45940.736839120371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45940.736839120371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45940.736839120371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45940.736839120371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45940.736839120371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45940.736839120371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45940.736839120371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45940.736839120371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45940.736839120371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45940.736839120371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45940.736839120371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45940.736839120371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45940.736839120371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45940.736839120371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45940.736839120371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45940.736839120371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45940.736839120371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45940.736839120371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45940.736839120371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45940.736839120371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45940.736839120371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45940.736839120371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45940.736839120371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45940.736839120371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45940.736839120371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45940.736839120371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45940.736839120371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45940.736839120371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45940.736839120371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45940.736839120371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45940.736839120371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45940.736839120371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45940.736839120371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45940.736839120371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45940.736839120371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45940.736839120371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45940.736839120371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45940.736839120371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45940.736839120371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45940.736839120371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45940.736839120371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45940.736839120371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45940.736839120371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45940.736839120371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45940.736839120371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45940.736839120371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45940.736839120371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45940.736839120371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45940.736839120371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45940.736839120371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45940.736839120371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45940.736839120371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45940.736839120371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45940.736839120371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45940.736839120371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45940.736839120371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45940.736839120371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45940.736839120371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45940.736839120371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45940.736839120371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45940.736839120371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45940.736839120371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45940.736839120371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45940.736839120371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45940.736839120371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45940.736839120371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45940.736839120371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45940.736839120371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45940.736839120371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45940.736839120371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45940.736839120371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45940.736839120371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45940.736839120371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45940.736839120371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45940.736839120371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45940.736839120371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45940.736839120371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45940.736839120371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45940.736839120371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45940.736839120371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45940.736839120371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45940.736839120371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45940.736839120371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45940.736839120371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45940.736839120371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45940.736839120371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45940.736839120371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45940.736839120371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45940.736839120371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45940.736839120371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45940.736839120371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45940.736839120371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45940.736839120371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45940.736839120371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45940.736839120371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45940.736839120371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45940.736839120371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45940.736839120371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45940.736839120371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45940.736839120371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45940.736839120371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45940.736839120371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45940.736839120371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45940.736839120371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45940.736839120371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45940.736839120371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45940.736839120371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45940.736839120371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45940.736839120371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45940.736839120371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45940.736839120371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45940.736839120371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45940.736839120371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45940.736839120371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45940.736839120371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45940.736839120371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45940.736839120371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45940.736839120371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45940.736839120371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45940.736839120371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45940.736839120371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45940.736839120371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45940.736839120371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45940.736839120371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45940.736839120371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45940.736839120371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45940.736839120371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45940.736839120371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45940.736839120371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45940.736839120371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45940.736839120371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45940.736839120371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45940.736839120371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45940.736839120371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45940.736839120371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45940.736839120371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45940.736839120371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45940.736839120371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45940.736839120371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45940.736839120371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45940.736839120371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45940.736839120371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45940.736839120371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45940.736839120371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45940.736839120371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45940.736839120371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45940.736839120371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45940.736839120371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45940.736839120371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45940.736839120371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45940.736839120371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45940.736839120371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45940.736839120371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45940.736839120371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45940.736839120371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45940.736839120371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45940.736839120371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45940.736839120371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45940.736839120371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45940.736839120371</v>
      </c>
      <c r="H189" s="113"/>
      <c r="I189" s="109" t="str">
        <f>IFERROR(VLOOKUP(D189,DB!A:F,6,0),"")</f>
        <v/>
      </c>
      <c r="J189" s="108" t="str">
        <f>IFERROR(VLOOKUP(D189,DB!A:G,7,0),"")</f>
        <v/>
      </c>
      <c r="K189" s="114"/>
      <c r="L189" s="115" t="str">
        <f>IFERROR(VLOOKUP(D189,DB!A:I,9,0),"")</f>
        <v/>
      </c>
    </row>
  </sheetData>
  <dataValidations count="2">
    <dataValidation allowBlank="1" showInputMessage="1" showErrorMessage="1" sqref="E1" xr:uid="{380493DB-286A-4683-AF55-C78F04945A49}"/>
    <dataValidation type="list" allowBlank="1" showInputMessage="1" showErrorMessage="1" sqref="E3 E5:E18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2025-10-10T14:42:32Z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